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THK_FSH\BTHK HOMES\berk.tuncali\Desktop\kemaldan alınan  3 eylül\"/>
    </mc:Choice>
  </mc:AlternateContent>
  <bookViews>
    <workbookView xWindow="-120" yWindow="-120" windowWidth="29040" windowHeight="15840"/>
  </bookViews>
  <sheets>
    <sheet name="Keşif Özeti" sheetId="4" r:id="rId1"/>
    <sheet name="Statik" sheetId="12" r:id="rId2"/>
    <sheet name="Mimari" sheetId="1" r:id="rId3"/>
    <sheet name="Elektrik" sheetId="8" r:id="rId4"/>
    <sheet name="Mekanik" sheetId="6" r:id="rId5"/>
  </sheets>
  <definedNames>
    <definedName name="_xlnm.Print_Area" localSheetId="1">Statik!$A$1:$F$109</definedName>
    <definedName name="_xlnm.Print_Titles" localSheetId="3">Elektrik!$1:$1</definedName>
    <definedName name="_xlnm.Print_Titles" localSheetId="2">Mimari!$1:$1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12" l="1"/>
  <c r="F45" i="12"/>
  <c r="F54" i="12"/>
  <c r="F63" i="12"/>
  <c r="F72" i="12"/>
  <c r="F80" i="12"/>
  <c r="F94" i="12"/>
  <c r="F10" i="12"/>
  <c r="D21" i="12"/>
  <c r="D37" i="12"/>
  <c r="D38" i="12"/>
  <c r="D40" i="12"/>
  <c r="D47" i="12"/>
  <c r="D48" i="12"/>
  <c r="D56" i="12"/>
  <c r="D57" i="12"/>
  <c r="D65" i="12"/>
  <c r="D66" i="12"/>
  <c r="D69" i="12"/>
  <c r="D82" i="12"/>
  <c r="D83" i="12"/>
  <c r="D84" i="12"/>
  <c r="M134" i="8" l="1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" i="8"/>
  <c r="E5" i="4" l="1"/>
  <c r="E7" i="4" l="1"/>
  <c r="B4" i="6"/>
  <c r="E8" i="4" l="1"/>
  <c r="E6" i="4" l="1"/>
  <c r="E9" i="4" s="1"/>
  <c r="E10" i="4" s="1"/>
  <c r="E11" i="4" s="1"/>
</calcChain>
</file>

<file path=xl/sharedStrings.xml><?xml version="1.0" encoding="utf-8"?>
<sst xmlns="http://schemas.openxmlformats.org/spreadsheetml/2006/main" count="778" uniqueCount="440">
  <si>
    <t>Sıra No</t>
  </si>
  <si>
    <t>Yapılacak İşler</t>
  </si>
  <si>
    <t>Miktar</t>
  </si>
  <si>
    <t xml:space="preserve">Birim </t>
  </si>
  <si>
    <t>Birim Fiyatı</t>
  </si>
  <si>
    <t>Tutarı TL</t>
  </si>
  <si>
    <t>mt</t>
  </si>
  <si>
    <t>adet</t>
  </si>
  <si>
    <t>Tuğla Duvar İşleri (10 cm)</t>
  </si>
  <si>
    <t>Tuğla Duvar İşleri (25 cm)</t>
  </si>
  <si>
    <t>Fayans Kaplama İşleri</t>
  </si>
  <si>
    <t>Çatı Duvar Diplerine 10x10 cm Pah Yapılması</t>
  </si>
  <si>
    <t>Lento İşleri</t>
  </si>
  <si>
    <t>Radye Temel Kazı İşleri</t>
  </si>
  <si>
    <t>2 El Çimento Sıva İşleri</t>
  </si>
  <si>
    <t>3 El Çimento Sıva İşleri</t>
  </si>
  <si>
    <t>Konferans Salonu Akustik Panel Kaplama İşleri</t>
  </si>
  <si>
    <t>Konferans Salonu Antistatik Halı Kaplama İşleri</t>
  </si>
  <si>
    <t>Alçıpan Asma Tavan İşleri</t>
  </si>
  <si>
    <t>Bina ve Genel Çevre Temizliği ve İş Teslimi</t>
  </si>
  <si>
    <t>tümü</t>
  </si>
  <si>
    <t>Şantiye Kurulumu ve Genel İSG Giderleri</t>
  </si>
  <si>
    <t>Sigorta Masrafları</t>
  </si>
  <si>
    <t>Genel Toplam</t>
  </si>
  <si>
    <t xml:space="preserve">not: </t>
  </si>
  <si>
    <t>S. No.</t>
  </si>
  <si>
    <t>Açıklama</t>
  </si>
  <si>
    <t>Genel</t>
  </si>
  <si>
    <t>Bodrum Kat</t>
  </si>
  <si>
    <t>Zemin Kat</t>
  </si>
  <si>
    <t>Birinci Kat</t>
  </si>
  <si>
    <t>İkinci Kat</t>
  </si>
  <si>
    <t>Çatı Katı</t>
  </si>
  <si>
    <t>Merdiven</t>
  </si>
  <si>
    <t>Dış Mekan</t>
  </si>
  <si>
    <t>Asansör</t>
  </si>
  <si>
    <t>Jeneratör Odası</t>
  </si>
  <si>
    <t>TOPLAM</t>
  </si>
  <si>
    <t>Birim</t>
  </si>
  <si>
    <t>Birim Fiyat</t>
  </si>
  <si>
    <t>Toplam Fiyat</t>
  </si>
  <si>
    <t>60x60cm 40W Gömme LED Panel ve tesisatı</t>
  </si>
  <si>
    <t>24W 1 metre Led Bollard (Bodur aydınlatma) ve tesisatı</t>
  </si>
  <si>
    <t>20W IP65 KUYU IŞIĞI ve tesisatı</t>
  </si>
  <si>
    <t>2X35W Direk Üstü Led Aydınlatma Armatürü ve tesisatı</t>
  </si>
  <si>
    <t>12W Dekoratif Yere Gömme Led Armatür ve tesisatı</t>
  </si>
  <si>
    <t>2x24W Sıva Üstü Led Tube ve tesisatı</t>
  </si>
  <si>
    <t>5W SÜ Tavan Led Spot ve tesisatı</t>
  </si>
  <si>
    <t>10W LED DUVAR APLİĞİ ve tesisatı</t>
  </si>
  <si>
    <t>12W LED TAVAN APLİĞİ ve tesisatı</t>
  </si>
  <si>
    <t>Led Gömme Wall Washer ve tesisatı</t>
  </si>
  <si>
    <t>Led Şerit Aydınlatma ve tesisatı</t>
  </si>
  <si>
    <t>metre</t>
  </si>
  <si>
    <t>Raylı LED Armatür ve tesisatı</t>
  </si>
  <si>
    <t>100W Led Projektör ve tesisatı</t>
  </si>
  <si>
    <t>2X13A Priz Tesisatı</t>
  </si>
  <si>
    <t>1X13A W/P Priz Tesisatı</t>
  </si>
  <si>
    <t>1X15A Non-Standart Priz Tesisatı</t>
  </si>
  <si>
    <t>Döşeme Altı Yer Buatı</t>
  </si>
  <si>
    <t>Hidrofor Tesisatı</t>
  </si>
  <si>
    <t>Cooker Kontrol Tesisatı</t>
  </si>
  <si>
    <t>Sabit Cihaz Tesisatı (Anında Su Isıtıcısı Tesisatı)</t>
  </si>
  <si>
    <t>Sabit Cihaz Tesisatı (El Kurutma Makinesi Tesisatı - Makine Hariç)</t>
  </si>
  <si>
    <t>Sabit Cihaz Tesisatı (Benmari Tesisatı)</t>
  </si>
  <si>
    <t>Bulaşık Makinesi Tesisatı</t>
  </si>
  <si>
    <t>Mutfak Aspiratör Tesisatı</t>
  </si>
  <si>
    <t>Klima Tesisatı</t>
  </si>
  <si>
    <t>Zaman Rölesi Tesisatı</t>
  </si>
  <si>
    <t>Fotosel Tesisatı</t>
  </si>
  <si>
    <t>PIR Dedektör Tesisatı (Aydınlatma Devreleri için)</t>
  </si>
  <si>
    <t>Telefon Prizi Tesisatı</t>
  </si>
  <si>
    <t>Telefon Hattı Tesisatı - 5 Peyar Kabloya Kadar</t>
  </si>
  <si>
    <t>Bina Dışında Telefon Hattı Tesisatı. - 20 Peyar Kabloya Kadar</t>
  </si>
  <si>
    <t>6 Core Fiberoptic kablo</t>
  </si>
  <si>
    <t>Yangın İhbar Sistemi Abone Tesisatı</t>
  </si>
  <si>
    <t>Optik Etkili Duman Dedektörü Tesisatı</t>
  </si>
  <si>
    <t>Yangın İhbar Sireni Tesisatı</t>
  </si>
  <si>
    <t>Yangın İhbar Butonu Tesisatı</t>
  </si>
  <si>
    <t>5 Zone’ye Kadar Yangın İhbar Santralı ve Montajı</t>
  </si>
  <si>
    <t>Hırsız Alarm Tesisatı</t>
  </si>
  <si>
    <t>PIR Dedektör Tesisatı (Güvenlik Sistemi için)</t>
  </si>
  <si>
    <t>Kontrol Paneli Tesisatı</t>
  </si>
  <si>
    <t>Alarm Santrali Tesisatı</t>
  </si>
  <si>
    <t>Dahili Gömme Hoparlör Tesisatı</t>
  </si>
  <si>
    <t>Dahili Duvara Monte Hoparlör Tesisatı</t>
  </si>
  <si>
    <t>Amplifier Tesisatı ve Montajı</t>
  </si>
  <si>
    <t>TV Anten Prizi Tesisatı</t>
  </si>
  <si>
    <t>CCTV Güvenlik Kamerası Tesisatı</t>
  </si>
  <si>
    <t>CCTV İzleme Monitörü Tesisatı ve Montajı</t>
  </si>
  <si>
    <t>CCTV Kayıt Cihazı Tesisatı ve Montajı</t>
  </si>
  <si>
    <t>42 Yollu Patch Panel</t>
  </si>
  <si>
    <t>24 Yollu Patch Panel</t>
  </si>
  <si>
    <t>42 Yollu Switch Tesisatı ve Montajı</t>
  </si>
  <si>
    <t>24 Yollu Switch Tesisatı ve Montajı</t>
  </si>
  <si>
    <t>Bilgisayar Prizi Tesisatı</t>
  </si>
  <si>
    <t>D.O.L Yol Verme Cihazı Tesisatı tek faz</t>
  </si>
  <si>
    <t>Yıldız Üçgen Yol Verme Cihazı Tesisatı</t>
  </si>
  <si>
    <t>(3x4) Yollu - 3x100 Amp Bus-Bur’lı Dağıtım tablosu</t>
  </si>
  <si>
    <t>(3x6) Yollu - 3x100 Amp Bus-Bur’lı Dağıtım tablosu</t>
  </si>
  <si>
    <t>(3x8) Yollu - 3x100 Amp Bus-Bur’lı Dağıtım tablosu</t>
  </si>
  <si>
    <t>(3x12) Yollu -3 x100 Amp Bus-Bur’lı Dağıtım tablosu</t>
  </si>
  <si>
    <t>(3X4) Yollu 200 Amp TP N E Busburlı Ana Dağıtım Tablosu</t>
  </si>
  <si>
    <t>MCCB 3x125 Amp.’e kadar 25kA</t>
  </si>
  <si>
    <t>MCCB 3x200 Amp.’e kadar 25kA</t>
  </si>
  <si>
    <t>MCCB 4x63 Amp.’e kadar 15kA</t>
  </si>
  <si>
    <t>MCCB 4x125 Amp.’e kadar 15kA</t>
  </si>
  <si>
    <t>MCCB 4x200 Amp.’e kadar 15kA</t>
  </si>
  <si>
    <t>MCCB 4x800 Amp.’e kadar 35kA</t>
  </si>
  <si>
    <t>(1x3) Yollu Dağıtım Tablosu</t>
  </si>
  <si>
    <t>(1x4) Yollu Dağıtım Tablosu</t>
  </si>
  <si>
    <t>(1x6) Yollu Dağıtım Tablosu</t>
  </si>
  <si>
    <t>Çift Konsollu Galvanizli Aydınlatma Direği</t>
  </si>
  <si>
    <t>(60x80x80) cm Enerji Rogarı Yapımı</t>
  </si>
  <si>
    <t>(40x40x60) cm Telefon Rogarı Yapımı</t>
  </si>
  <si>
    <t>(100x40) cm yumuşak zemin kanal kazısı/mt</t>
  </si>
  <si>
    <t>(100x80) cm yumuşak zemin kanal kazısı/mt</t>
  </si>
  <si>
    <t>5" PVC Boru</t>
  </si>
  <si>
    <t>2" PVC Boru</t>
  </si>
  <si>
    <t>500 kVA Jenaratör Tesisi</t>
  </si>
  <si>
    <t>Jeneratör Transfer ve Seçicilik Panosu</t>
  </si>
  <si>
    <t>135kVAr' a kadar 415V Kompanzasyon panosu tesisatı</t>
  </si>
  <si>
    <t>MCB 1 Faz 45 Ampere Kadar</t>
  </si>
  <si>
    <t>MCB 3 Faz 45 Ampere Kadar</t>
  </si>
  <si>
    <t>RCBO 1 Faz 45 Ampere Kadar</t>
  </si>
  <si>
    <t>MCB 2 kutuplu 45 Ampere Kadar</t>
  </si>
  <si>
    <t>MCB 4 kutuplu 45 Ampere Kadar</t>
  </si>
  <si>
    <t>Akım Otomatiği (C/O) 30/45/60 Amp.</t>
  </si>
  <si>
    <t>(3x4) mm2 Cu NYY Kablo Tesisatı</t>
  </si>
  <si>
    <t>(3x6) mm2 Cu NYY Kablo Tesisatı</t>
  </si>
  <si>
    <t>(3x10) mm2 Cu NYY Kablo Tesisatı</t>
  </si>
  <si>
    <t>(4x6) mm2 Cu NYY Kablo Tesisatı</t>
  </si>
  <si>
    <t>(4x10) mm2 Cu NYY Kablo Tesisatı</t>
  </si>
  <si>
    <t>(4x16) mm2 Cu NYY Kablo Tesisatı</t>
  </si>
  <si>
    <t>(4x35) mm2 Cu NYY Kablo Tesisatı</t>
  </si>
  <si>
    <t>(4x70) mm2 Cu NYY Kablo Tesisatı</t>
  </si>
  <si>
    <t>(4x6)mm2 Çelik Zırhlı XLPE Kablo Tesisatı</t>
  </si>
  <si>
    <t>(4x185)mm2 Çelik Zırhlı XLPE Kablo Tesisatı</t>
  </si>
  <si>
    <t>(1x4) mm2 Cu NYY Kablo Tesisatı</t>
  </si>
  <si>
    <t>(1x6) mm2 Cu NYY Kablo Tesisatı</t>
  </si>
  <si>
    <t>(1x10) mm2 Cu NYY Kablo Tesisatı</t>
  </si>
  <si>
    <t>(1x16) mm2 Cu NYY Kablo Tesisatı</t>
  </si>
  <si>
    <t>(1x35) mm2 Cu NYY Kablo Tesisatı</t>
  </si>
  <si>
    <t>(1x95) mm2 Cu NYY Kablo Tesisatı</t>
  </si>
  <si>
    <t>(1x500) mm2 Cu NYY Kablo Tesisatı</t>
  </si>
  <si>
    <t>Merkezi Topraklama</t>
  </si>
  <si>
    <t>500kVA GM 22/11 kV Trafo (OG kesiciler ve hücreler dahil) Tesisi</t>
  </si>
  <si>
    <t>70 cm Seperatörlü Sac Kablo Tavası ve Montajı</t>
  </si>
  <si>
    <t>50 cm Seperatörlü Sac Kablo Tavası ve Montajı</t>
  </si>
  <si>
    <t>30 cm Seperatörlü Sac Kablo Tavası ve Montajı</t>
  </si>
  <si>
    <t>20 cm Seperatörlü Sac Kablo Tavası ve Montajı</t>
  </si>
  <si>
    <t>10 cm Seperatörlü Sac Kablo Tavası ve Montajı</t>
  </si>
  <si>
    <t>Toplam=</t>
  </si>
  <si>
    <t>%10 KDV=</t>
  </si>
  <si>
    <t>KDV DAHİL GENEL TOPLAM=</t>
  </si>
  <si>
    <t>Teras ve Islak Hacim Çimento Bazlı Sürme Tip Su Yalıtım İşleri</t>
  </si>
  <si>
    <t>Çatı Bölümü Polyürea Su Yalıtım İşleri</t>
  </si>
  <si>
    <t>Granit Seramik Döşeme Kaplaması İşleri</t>
  </si>
  <si>
    <t>Tabi Mermer (Granit) Döşeme Kaplaması İşleri</t>
  </si>
  <si>
    <t>Tabi Mermer (Granit) Basamak Montaj İşleri</t>
  </si>
  <si>
    <t>Tabi Mermer (Granit) Denizlik ve Eşik Montaj İşleri</t>
  </si>
  <si>
    <t>Eternit (Fiber Cement) Kaplama İşleri</t>
  </si>
  <si>
    <t>Kompozit Alüminyum Kaplama İşleri</t>
  </si>
  <si>
    <t>Konferans Salonu Ahşap Kaplı Yükseltilmiş Döşeme Sahne İşleri</t>
  </si>
  <si>
    <t>Ahşap Deck Kaplama İşleri</t>
  </si>
  <si>
    <t>Eşik-Döşeme Geçiş Profilleri</t>
  </si>
  <si>
    <t>Alüminyum Paspas Montajı</t>
  </si>
  <si>
    <t>Neme Dayanımlı Alçıpan Asma Tavan İşleri</t>
  </si>
  <si>
    <t>Moduler Taşyünü Asma Tavan İşleri</t>
  </si>
  <si>
    <t>Moduler Delikli Ahşap Asma Tavan İşleri</t>
  </si>
  <si>
    <t>Özel Ebat Delikli Ahşap Akustik Asma Tavan İşleri</t>
  </si>
  <si>
    <t>Mutfak Dolapları İşleri</t>
  </si>
  <si>
    <t>Vestiyer Dolapları İşleri</t>
  </si>
  <si>
    <t>Granit Kaplama Ahşap Giriş Bankosu İşleri</t>
  </si>
  <si>
    <t>Alüminyum Silikon Giydirme Cephe İşleri</t>
  </si>
  <si>
    <t>Alüminyum Tavan Penceresi(Işıklık) İşleri</t>
  </si>
  <si>
    <t>Diğer Alüminyum Kapı - Pencere Doğrama İşleri</t>
  </si>
  <si>
    <t>Bölücü Cam İç Duvar ve Kapı İşleri</t>
  </si>
  <si>
    <t xml:space="preserve">Alüminyum Fotoselli Giriş Kapısı İşleri </t>
  </si>
  <si>
    <t>Dikey Güneş Kırıcı Alüminyum Panel Montaj İşleri</t>
  </si>
  <si>
    <t>Teknik Oda Bölümü Akustik Yalıtımlı Sabit Pencere İşleri</t>
  </si>
  <si>
    <t>Mekanik Katlanabilir/Kayar Fuaye Kapısı İşleri</t>
  </si>
  <si>
    <t>Lamine Cam Korkuluk Montaj İşleri</t>
  </si>
  <si>
    <t>Epoksi Boyalı Lama Korkuluk İşleri (h=1m)</t>
  </si>
  <si>
    <t>Epoksi Boyalı Lama Korkuluk İşleri (h=0.5m)</t>
  </si>
  <si>
    <t>Sac Oluk İşleri</t>
  </si>
  <si>
    <t>Sac Çiçeklik İşleri (standart tip)</t>
  </si>
  <si>
    <t>Sac Çiçeklik İşleri (askılı tip)</t>
  </si>
  <si>
    <t>Trafo-Jeneratör Odası Kapı/Pencere Doğrama İşleri</t>
  </si>
  <si>
    <t>Metal Izgara ve Mazgal İşleri</t>
  </si>
  <si>
    <t>WC Kompakt Laminat Bölme Elemanı Montaj İşleri</t>
  </si>
  <si>
    <t>Brüt Beton Görünümlü Sıva İşleri</t>
  </si>
  <si>
    <t>Yükseltilmiş Döşeme Altı Hijyenik Epoksi Boya İşleri</t>
  </si>
  <si>
    <t>Alafranga Tuvalet İşleri</t>
  </si>
  <si>
    <t>Pisuvar+Ayırıcı İşleri</t>
  </si>
  <si>
    <t>Duş ve Kabin Montaj İşleri</t>
  </si>
  <si>
    <t>Gömme Lavabo ve Tezgah İşleri</t>
  </si>
  <si>
    <t>Beton Parke Kaldırım Döşeme İşleri (g=2.4m)</t>
  </si>
  <si>
    <t>Asfalt Döşeme İşleri</t>
  </si>
  <si>
    <t>Washbeton Bahçe Karosu Döşeme İşleri</t>
  </si>
  <si>
    <t>Beton Plak Adım Taşı İşleri</t>
  </si>
  <si>
    <t>Kayar Sürme Giriş Kapısı Montaj İşleri</t>
  </si>
  <si>
    <t>Yağmur Suyu Toplama Kanalı Şap İşleri</t>
  </si>
  <si>
    <t>Yağmur Suyu Toplama Kanal Diplerine 5x5 cm Pah Yapılması</t>
  </si>
  <si>
    <t>Yağmur Suyu Toplama Kanalı Beyaz Çakıl Serim İşleri</t>
  </si>
  <si>
    <t>Yağmur Suyu Toplama Kanalı Süzgeç Montaj İşleri</t>
  </si>
  <si>
    <t>Çatı Süzgeci Montaj İşleri</t>
  </si>
  <si>
    <t>Bitkisel Toprak Serim İşleri (k:30cm)</t>
  </si>
  <si>
    <t>Sentetik Çim Döşeme İşleri</t>
  </si>
  <si>
    <t>Bayrak Direği Montaj İşleri</t>
  </si>
  <si>
    <t>Ahşap Kaplı Deck Oturma Bank İşleri</t>
  </si>
  <si>
    <t>Brüt Beton Görünümlü Oturma Bank-Çiçeklik İşleri</t>
  </si>
  <si>
    <t>Çöp Odası İmalat İşleri</t>
  </si>
  <si>
    <t>Özel Yapım Sac Kabartma İsimlik İşleri</t>
  </si>
  <si>
    <r>
      <t>m</t>
    </r>
    <r>
      <rPr>
        <vertAlign val="superscript"/>
        <sz val="10"/>
        <color theme="1"/>
        <rFont val="Calibri"/>
        <family val="2"/>
        <charset val="162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</si>
  <si>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162"/>
        <scheme val="minor"/>
      </rPr>
      <t>3</t>
    </r>
  </si>
  <si>
    <t>Bahçe Duvarı Üzeri Metal Korkuluk İşleri (h:70cm)</t>
  </si>
  <si>
    <t>Diğer Bordür Montaj İşleri</t>
  </si>
  <si>
    <t>Diğer Parke Kaplama İşleri</t>
  </si>
  <si>
    <t>Süpürge/Fırça Beton Yürüyüş Yolu İşleri</t>
  </si>
  <si>
    <t>Tekli Lavabo Seti</t>
  </si>
  <si>
    <t>Engelli Tuvalet-Lavabo İşleri-Komple Set</t>
  </si>
  <si>
    <t>Çift Göz Çelik Evye Montaj İşler</t>
  </si>
  <si>
    <t>Özel Ebat Boy Ayna Montaj İşleri</t>
  </si>
  <si>
    <t>Kapalı Otopark Galvaniz Bariyerler</t>
  </si>
  <si>
    <t>Yol İşaretleme Boyası İşleri</t>
  </si>
  <si>
    <t>Yangın Kapısı Montaj İşleri (çift kanat)</t>
  </si>
  <si>
    <t>Bodrum Bölümü Sarmal Kapı (Rolling Shutter) İşleri</t>
  </si>
  <si>
    <t>Ahşap İç Kapı İşleri (Sac Kasa Dahil) (tek kanat)</t>
  </si>
  <si>
    <t>Ahşap İç Kapı İşleri (Sac Kasa Dahil) (çift kanat)</t>
  </si>
  <si>
    <t>Alüminyum Süpürgelik Montaj İşleri</t>
  </si>
  <si>
    <t>Ahşap Süpürgelik Montaj İşleri</t>
  </si>
  <si>
    <t>Tabi Mermer (Granit) Harpuşta Montaj İşleri</t>
  </si>
  <si>
    <t>Tabi Mermer (Granit) Süpürgelik Montaj İşleri</t>
  </si>
  <si>
    <t>Bodrum Bölümü Zemin Şap Betonu İşleri</t>
  </si>
  <si>
    <t>Çatı-Teras Eğim Betonu İşleri</t>
  </si>
  <si>
    <t>Septik Tank İşleri</t>
  </si>
  <si>
    <t>Pis Su Kuyusu İşleri</t>
  </si>
  <si>
    <t>Genel Çevre Drenajı, Mazgal, Rogar ve Bağlantı İşleri</t>
  </si>
  <si>
    <t>Su Toplama Çukuru Izgara ve Rogarları (40x40)</t>
  </si>
  <si>
    <t>Mekanik Rogar Bağlantıları ve Fittings</t>
  </si>
  <si>
    <t>17.</t>
  </si>
  <si>
    <t>16.</t>
  </si>
  <si>
    <t>EKSOZ FAN 4000 M3/SAAT</t>
  </si>
  <si>
    <t>15.</t>
  </si>
  <si>
    <t>vrv borulama işleri</t>
  </si>
  <si>
    <t>14.</t>
  </si>
  <si>
    <t>13.</t>
  </si>
  <si>
    <t>iç ünite</t>
  </si>
  <si>
    <t>12.</t>
  </si>
  <si>
    <t>VRV DIŞ ÜNİTE</t>
  </si>
  <si>
    <t>11.</t>
  </si>
  <si>
    <t>SPRİNKLER İŞLERİ TOPLAM</t>
  </si>
  <si>
    <t>10.</t>
  </si>
  <si>
    <t>yağmur olukları</t>
  </si>
  <si>
    <t>9.</t>
  </si>
  <si>
    <t>vitrifiye altyapı borulama +montaj</t>
  </si>
  <si>
    <t>8.</t>
  </si>
  <si>
    <t>GÜNEŞLİK + SU DEPOSU + 1 TONLUK PE DEPO</t>
  </si>
  <si>
    <t>7.</t>
  </si>
  <si>
    <t>20 TONLUK PE SU DEPOSU</t>
  </si>
  <si>
    <t>6.</t>
  </si>
  <si>
    <t>5.</t>
  </si>
  <si>
    <t>ŞOHBEN</t>
  </si>
  <si>
    <t>ELEKTİRİKLİ</t>
  </si>
  <si>
    <t>4.</t>
  </si>
  <si>
    <t>ATIK SU DRENAJ POMPASI</t>
  </si>
  <si>
    <t>3.</t>
  </si>
  <si>
    <t>1SET(ÇİFT POMPALI)</t>
  </si>
  <si>
    <t>YANGIN HİDROFORU</t>
  </si>
  <si>
    <t>2.</t>
  </si>
  <si>
    <t>KULLANIM SUYU HİDROFORU</t>
  </si>
  <si>
    <t>1.</t>
  </si>
  <si>
    <t>TUTARI</t>
  </si>
  <si>
    <t xml:space="preserve">MİKTARI </t>
  </si>
  <si>
    <t>ADET</t>
  </si>
  <si>
    <t>EKİPMAN</t>
  </si>
  <si>
    <t>POZ.NO.</t>
  </si>
  <si>
    <t>KEŞİF TUTARI:</t>
  </si>
  <si>
    <t>TARİH:</t>
  </si>
  <si>
    <t>MEKANİK TESİSAT KEŞİF ÖZETİ</t>
  </si>
  <si>
    <t>Tuğla Duvar İşleri (20 cm)</t>
  </si>
  <si>
    <t>Yalıtımlı Hafif Bölme (Alçıpan) Duvarİşleri-Çift Taraf Yalıtımlı  (20cm)</t>
  </si>
  <si>
    <t>GENEL TOPLAM</t>
  </si>
  <si>
    <t>Ara Toplam</t>
  </si>
  <si>
    <t>Bina Çevresi Kedi Yolu Çelik Kirişleri ve Bağlayıcı Kirişi</t>
  </si>
  <si>
    <t>m3</t>
  </si>
  <si>
    <t>Çevre, Trafo ve Konsol Çelik</t>
  </si>
  <si>
    <t>G</t>
  </si>
  <si>
    <t>ton</t>
  </si>
  <si>
    <t>Merdiven 2 Demiri</t>
  </si>
  <si>
    <t>m2</t>
  </si>
  <si>
    <t>Merdiven 2 Kalıbı</t>
  </si>
  <si>
    <t>Merdiven 1 Demiri</t>
  </si>
  <si>
    <t>Merdiven 1 Betonu C40</t>
  </si>
  <si>
    <t>Merdiven 1 Kalıbı</t>
  </si>
  <si>
    <t>Merdiven Betonarme İşleri</t>
  </si>
  <si>
    <t>F</t>
  </si>
  <si>
    <t>Plaka ve Kiriş Demiri</t>
  </si>
  <si>
    <t>Plaka Asmolen Köpük</t>
  </si>
  <si>
    <t>Plaka ve Kiriş Betonu C40</t>
  </si>
  <si>
    <t>Plaka ve Kiriş Kalıbı</t>
  </si>
  <si>
    <t>Kolon ve Perde Demiri</t>
  </si>
  <si>
    <t>Kolon ve Perde Betonu C40</t>
  </si>
  <si>
    <t>Kolon ve Perde Kalıpları</t>
  </si>
  <si>
    <t>İkinci Kat Betonarme İşleri</t>
  </si>
  <si>
    <t>E</t>
  </si>
  <si>
    <t>Birinci Kat Betonarme İşleri</t>
  </si>
  <si>
    <t>D</t>
  </si>
  <si>
    <t>Zemin Kat Betonarme İşleri</t>
  </si>
  <si>
    <t>C</t>
  </si>
  <si>
    <t>Perde İzolasyonu 2x4mm</t>
  </si>
  <si>
    <t>Bodrum Kat Betonarme İşleri</t>
  </si>
  <si>
    <t>B</t>
  </si>
  <si>
    <t>Kütle Merdiven Betonu C20</t>
  </si>
  <si>
    <t>Kütle Merdiven Kalıbı</t>
  </si>
  <si>
    <t>Rampa Perdah İşçiliği</t>
  </si>
  <si>
    <t>Bağ Kiriş arası Dolgu (Rampa) Betonu C20</t>
  </si>
  <si>
    <t>25/100 Bağ Kiriş Demiri</t>
  </si>
  <si>
    <t>25/100 Bağ Kiriş Betonu C40</t>
  </si>
  <si>
    <t>25/100 Bağ Kiriş Kalıbı</t>
  </si>
  <si>
    <t>25/50 Bağ Kiriş Demiri</t>
  </si>
  <si>
    <t>25/50 Bağ Kiriş Betonu C40</t>
  </si>
  <si>
    <t>25/50 Bağ Kiriş Kalıbı</t>
  </si>
  <si>
    <t>Radye Temel + Filiz Demiri</t>
  </si>
  <si>
    <t>Radye Temel Betonu C40</t>
  </si>
  <si>
    <t>Radye Temel Kalıbı</t>
  </si>
  <si>
    <t>İzolasyon Koruma Betonu C20 (10cm)</t>
  </si>
  <si>
    <t>Radye Temel Etrafı Kendinden Keçeli 200'lük Drenaj Borusu</t>
  </si>
  <si>
    <t>Radye Temel Altı Yanı ve Üstü İzolasyonu 2x4mm</t>
  </si>
  <si>
    <t>Radye Temel Altı Grobeton (10cm)</t>
  </si>
  <si>
    <t>Radye Temel Altı Grobeton Kalıbı</t>
  </si>
  <si>
    <t>Radye Temel Altı Blokaj (10cm)</t>
  </si>
  <si>
    <t>Temel Betonarme İşleri</t>
  </si>
  <si>
    <t>A</t>
  </si>
  <si>
    <t>Beton Zaiyat/Fire oranı:</t>
  </si>
  <si>
    <t>Demir Zaiyat/Fire oranı: 3%</t>
  </si>
  <si>
    <t>TL</t>
  </si>
  <si>
    <t>Şantiye Kurulumu ve Genel Giderler</t>
  </si>
  <si>
    <t xml:space="preserve"> NO :</t>
  </si>
  <si>
    <t xml:space="preserve">TOPLAM </t>
  </si>
  <si>
    <t xml:space="preserve">BİRİM </t>
  </si>
  <si>
    <t>MİKTAR</t>
  </si>
  <si>
    <t>BİRİM</t>
  </si>
  <si>
    <t>AÇIKLAMASI</t>
  </si>
  <si>
    <t>SIRA</t>
  </si>
  <si>
    <t>BETONARME KARKAS</t>
  </si>
  <si>
    <t>A - STATİK-BETONARME KARKAS</t>
  </si>
  <si>
    <t>B - MİMARİ-YAPI VE ÇEVRE</t>
  </si>
  <si>
    <t>C - ELEKTRİK TESİSAT GENEL</t>
  </si>
  <si>
    <t>D - MEKANİK TESİSAT GENEL</t>
  </si>
  <si>
    <t>Betonarme  Şap Kenarı Hatıl İşleri</t>
  </si>
  <si>
    <t>İç/Dış Cephe Boya İşleri</t>
  </si>
  <si>
    <t>Galvaniz Kaplı Yürüme Yolu Izgara Montaj İşleri</t>
  </si>
  <si>
    <t>Doğrusal (Baffle) Asma Tavan İşleri</t>
  </si>
  <si>
    <t>Yükseltilmiş Döşeme İşleri</t>
  </si>
  <si>
    <t>Çatı Bölümü Isı Yalıtım-Keçe+Çakıl İşleri</t>
  </si>
  <si>
    <t>Bina İçi Şap Betonu İşleri (k:20cm)</t>
  </si>
  <si>
    <t>Panel Tel Çit Montaj İşleri (B/A Hatıl Dahil)</t>
  </si>
  <si>
    <t>Saten-Alçı Sıva İşleri</t>
  </si>
  <si>
    <t>BİLGİ TEKNOLOJİLERİ VE HABERLEŞME KURUMU HİZMET BİNASI</t>
  </si>
  <si>
    <t>2x2m3/h,5 BAR</t>
  </si>
  <si>
    <t>100LT TANK</t>
  </si>
  <si>
    <t>2x12m3/h,9 BAR</t>
  </si>
  <si>
    <t>300LT TANK</t>
  </si>
  <si>
    <t>split ünit altyapilari</t>
  </si>
  <si>
    <t xml:space="preserve">EKSOZ FAN </t>
  </si>
  <si>
    <t>Asansör işleri</t>
  </si>
  <si>
    <t>KEŞİF METRAJI</t>
  </si>
  <si>
    <t>BTHK</t>
  </si>
  <si>
    <t>6.i</t>
  </si>
  <si>
    <t>6.ii</t>
  </si>
  <si>
    <t>Drenaj Borusu Çevresi Çakıl Uygulaması</t>
  </si>
  <si>
    <t>8i</t>
  </si>
  <si>
    <t>8ii</t>
  </si>
  <si>
    <t>Radye Temel İçi Drenaj Kanalları ve Rogar Kalıpları</t>
  </si>
  <si>
    <t>Çevre Düzenleme Dolgusu</t>
  </si>
  <si>
    <t>Sabit Cam Tutucu +10.80 Kotu Çelik Karkas</t>
  </si>
  <si>
    <t>Not 1:</t>
  </si>
  <si>
    <t>10-12W Gömme Led Spot ve tesisatı</t>
  </si>
  <si>
    <t>22W Lineer Gömme Led Armatür ve tesisatı</t>
  </si>
  <si>
    <t>Kontaktör Tesisatı</t>
  </si>
  <si>
    <t>Bilgisayar Ağ Tesisatı(Wi-Fi)</t>
  </si>
  <si>
    <t>(3X12) Yollu 630 Amp TP N E Busburlı Ana Dağıtım Tablosu</t>
  </si>
  <si>
    <t>MCCB 1x63 Amp.’e kadar 25kA</t>
  </si>
  <si>
    <t>MCCB 3x63 Amp.’e kadar 25kA</t>
  </si>
  <si>
    <t>MCCB 3x100 Amp.’e kadar 25kA</t>
  </si>
  <si>
    <t>MCCB+ELCB 4x800 Ampere’e kadar 35kA</t>
  </si>
  <si>
    <t>MCCB 4x630 Ampere’e kadar 35kA</t>
  </si>
  <si>
    <t>Dış Yıldırımlık Sistemi</t>
  </si>
  <si>
    <t>3P + N 100 kA 1,5 kV Tip 1+2 Parafudr</t>
  </si>
  <si>
    <t>3P + N 100 kA 1,0 kV Tip 1 Parafudr (Spark Gap)</t>
  </si>
  <si>
    <t>3P + N 40 kA 1,5 kV Tip 2 Parafudr</t>
  </si>
  <si>
    <t>3P + N 40 kA 1,3 kV Tip 2 Parafudr</t>
  </si>
  <si>
    <t>3P + N 40 kA 1,1 kV Tip 2 Parafudr</t>
  </si>
  <si>
    <t>3P + N 40 kA 0,9 kV Tip 2 Parafudr</t>
  </si>
  <si>
    <t>P + N 40 kA 1,3 kV Tip 2 Parafudr</t>
  </si>
  <si>
    <t>P + N 40 kA 1,1 kV Tip 2 Parafudr</t>
  </si>
  <si>
    <t>P + N 40 kA 0,9 kV Tip 2 Parafudr</t>
  </si>
  <si>
    <t>Akım Otomatiği (C/O) 4x100 Amp</t>
  </si>
  <si>
    <t>(4x25) mm2 Cu NYY Kablo Tesisatı</t>
  </si>
  <si>
    <t>25 cm Seperatörlü Sac Kablo Tavası ve Montajı</t>
  </si>
  <si>
    <t>5 cm Seperatörlü Sac Kablo Tavası ve Montajı</t>
  </si>
  <si>
    <t>BTHK HİZMET BİNASI KEŞİF ÖZETİ</t>
  </si>
  <si>
    <t>NOT 1: Tüm kalemlere işçilik maliyeti dahil edilmiştir.
NOT 3: Keşfe dahil edilmeyen kalemler: CCTV kameraları ve kaytıt cihazı, KIB-TEK şebekesi ve Trafo arasındaki 11/22 kV OG hattı, UPS cihazları, Rack Kabinler, Yangın İhbar ve Hırsız Alarm Sistemleri Finish Malzemesi</t>
  </si>
  <si>
    <t>(A+B+C+D) GENEL TOPLAM=</t>
  </si>
  <si>
    <t>P.İ.D.</t>
  </si>
  <si>
    <t>Dr. Emre GÜNCE</t>
  </si>
  <si>
    <t>Şube Amiri</t>
  </si>
  <si>
    <t xml:space="preserve">    keşif miktarları ile ilgili sorumluluk proje müelliflerine aitttir. </t>
  </si>
  <si>
    <t>(2-3)</t>
  </si>
  <si>
    <t xml:space="preserve"> (4-6)</t>
  </si>
  <si>
    <t xml:space="preserve"> (7-10)</t>
  </si>
  <si>
    <t>(11-11)</t>
  </si>
  <si>
    <t>Birim maliyetler Planlama İnşaat Dairesi rakamları dikkate alınarak yazılmıştır.</t>
  </si>
  <si>
    <t>4.ii</t>
  </si>
  <si>
    <t>4.i</t>
  </si>
  <si>
    <t>3.ii</t>
  </si>
  <si>
    <t>Bina Otopark Bölümü Stablize Dolgusu</t>
  </si>
  <si>
    <t>3.i</t>
  </si>
  <si>
    <r>
      <t>B/A Duvar Beton (5m'de bir kör temel. H</t>
    </r>
    <r>
      <rPr>
        <vertAlign val="subscript"/>
        <sz val="8"/>
        <color indexed="8"/>
        <rFont val="Arial"/>
        <family val="2"/>
      </rPr>
      <t>toplam</t>
    </r>
    <r>
      <rPr>
        <sz val="8"/>
        <color indexed="8"/>
        <rFont val="Arial"/>
        <family val="2"/>
        <charset val="162"/>
      </rPr>
      <t>: 0.4+1.5)</t>
    </r>
  </si>
  <si>
    <t>2.iii</t>
  </si>
  <si>
    <r>
      <t>B/A Duvar Demir (5m'de bir kör temel. H</t>
    </r>
    <r>
      <rPr>
        <vertAlign val="subscript"/>
        <sz val="8"/>
        <color indexed="8"/>
        <rFont val="Arial"/>
        <family val="2"/>
      </rPr>
      <t>toplam</t>
    </r>
    <r>
      <rPr>
        <sz val="8"/>
        <color indexed="8"/>
        <rFont val="Arial"/>
        <family val="2"/>
        <charset val="162"/>
      </rPr>
      <t>: 0.4+1.5)</t>
    </r>
  </si>
  <si>
    <t>2.ii</t>
  </si>
  <si>
    <r>
      <t>B/A Duvar Kalıp (5m'de bir kör temel. H</t>
    </r>
    <r>
      <rPr>
        <vertAlign val="subscript"/>
        <sz val="8"/>
        <color indexed="8"/>
        <rFont val="Arial"/>
        <family val="2"/>
      </rPr>
      <t>toplam</t>
    </r>
    <r>
      <rPr>
        <sz val="8"/>
        <color indexed="8"/>
        <rFont val="Arial"/>
        <family val="2"/>
        <charset val="162"/>
      </rPr>
      <t>: 0.4+1.5)</t>
    </r>
  </si>
  <si>
    <t>2.i</t>
  </si>
  <si>
    <t>Trafo BK arası Grobeton (10cm)</t>
  </si>
  <si>
    <t>1.v</t>
  </si>
  <si>
    <t>1.iv</t>
  </si>
  <si>
    <t>Trafo Beton C40</t>
  </si>
  <si>
    <t>1.iii</t>
  </si>
  <si>
    <t>Trafo Demir</t>
  </si>
  <si>
    <t>1.ii</t>
  </si>
  <si>
    <t>Trafo Kalıp</t>
  </si>
  <si>
    <t>1.i</t>
  </si>
  <si>
    <t>Merdiven 2 Betonu C40</t>
  </si>
  <si>
    <t>Radye Temel ve Perde Etrafı Elekaltı Dolgu ve Sıkıştırılması</t>
  </si>
  <si>
    <t>30/04/2019</t>
  </si>
  <si>
    <t>FİYATI (TL)</t>
  </si>
  <si>
    <t>Trafo BK arası Elekaltı Dolgu ve Sıkıştırılması</t>
  </si>
  <si>
    <t>a) Bahse konu proje kapsamında Planlama İnşaat Dairesi tarafınca birim fiyat ve rakamların matamatiksel kontrolü yapılmış olup,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</si>
</sst>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₺_-;\-* #,##0.00\ _₺_-;_-* &quot;-&quot;??\ _₺_-;_-@_-"/>
    <numFmt numFmtId="164" formatCode="_-* #,##0\ &quot;TL&quot;_-;\-* #,##0\ &quot;TL&quot;_-;_-* &quot;-&quot;\ &quot;TL&quot;_-;_-@_-"/>
    <numFmt numFmtId="165" formatCode="_-* #,##0.00\ &quot;TL&quot;_-;\-* #,##0.00\ &quot;TL&quot;_-;_-* &quot;-&quot;??\ &quot;TL&quot;_-;_-@_-"/>
    <numFmt numFmtId="166" formatCode="#,##0.00\ &quot;TL&quot;"/>
    <numFmt numFmtId="167" formatCode="_-* #,##0\ &quot;TL&quot;_-;\-* #,##0\ &quot;TL&quot;_-;_-* &quot;-&quot;??\ &quot;TL&quot;_-;_-@_-"/>
    <numFmt numFmtId="168" formatCode="_-* #,##0.0\ _Y_T_L_-;\-* #,##0.0\ _Y_T_L_-;_-* &quot;-&quot;??\ _Y_T_L_-;_-@_-"/>
    <numFmt numFmtId="169" formatCode="_-* #,##0\ _Y_T_L_-;\-* #,##0\ _Y_T_L_-;_-* &quot;-&quot;??\ _Y_T_L_-;_-@_-"/>
    <numFmt numFmtId="170" formatCode="0.0"/>
    <numFmt numFmtId="171" formatCode="_-* #,##0.00\ _Y_T_L_-;\-* #,##0.00\ _Y_T_L_-;_-* &quot;-&quot;??\ _Y_T_L_-;_-@_-"/>
    <numFmt numFmtId="172" formatCode="#,##0.00\ _T_L"/>
    <numFmt numFmtId="173" formatCode="_(* #,##0.00_);_(* \(#,##0.00\);_(* &quot;-&quot;??_);_(@_)"/>
  </numFmts>
  <fonts count="3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i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vertAlign val="superscript"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8"/>
      <color indexed="8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indexed="8"/>
      <name val="Arial"/>
      <family val="2"/>
    </font>
    <font>
      <sz val="10"/>
      <color indexed="8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indexed="8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vertAlign val="subscript"/>
      <sz val="8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1"/>
      </patternFill>
    </fill>
    <fill>
      <patternFill patternType="lightUp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97"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166" fontId="0" fillId="0" borderId="3" xfId="0" applyNumberFormat="1" applyFont="1" applyBorder="1" applyAlignment="1">
      <alignment horizontal="right" vertical="center"/>
    </xf>
    <xf numFmtId="0" fontId="4" fillId="0" borderId="5" xfId="0" applyFont="1" applyFill="1" applyBorder="1"/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30" fillId="0" borderId="0" xfId="0" applyFont="1"/>
    <xf numFmtId="164" fontId="0" fillId="0" borderId="1" xfId="0" applyNumberFormat="1" applyFont="1" applyBorder="1" applyAlignment="1">
      <alignment horizontal="center"/>
    </xf>
    <xf numFmtId="0" fontId="0" fillId="0" borderId="0" xfId="0"/>
    <xf numFmtId="0" fontId="0" fillId="0" borderId="1" xfId="0" applyBorder="1"/>
    <xf numFmtId="164" fontId="9" fillId="0" borderId="0" xfId="0" applyNumberFormat="1" applyFont="1"/>
    <xf numFmtId="167" fontId="0" fillId="0" borderId="1" xfId="4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6" xfId="4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7" fontId="0" fillId="0" borderId="5" xfId="4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0" borderId="7" xfId="4" applyNumberFormat="1" applyFont="1" applyBorder="1" applyAlignment="1">
      <alignment horizontal="center"/>
    </xf>
    <xf numFmtId="0" fontId="0" fillId="0" borderId="7" xfId="0" applyBorder="1"/>
    <xf numFmtId="167" fontId="0" fillId="0" borderId="8" xfId="4" applyNumberFormat="1" applyFont="1" applyBorder="1" applyAlignment="1">
      <alignment horizontal="center"/>
    </xf>
    <xf numFmtId="167" fontId="0" fillId="0" borderId="9" xfId="4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9" fillId="0" borderId="0" xfId="0" applyFont="1" applyAlignment="1">
      <alignment horizontal="center"/>
    </xf>
    <xf numFmtId="164" fontId="14" fillId="0" borderId="0" xfId="0" applyNumberFormat="1" applyFont="1" applyAlignment="1">
      <alignment vertical="top" readingOrder="1"/>
    </xf>
    <xf numFmtId="0" fontId="9" fillId="0" borderId="0" xfId="0" applyFont="1"/>
    <xf numFmtId="14" fontId="14" fillId="0" borderId="0" xfId="0" applyNumberFormat="1" applyFont="1" applyAlignment="1">
      <alignment horizontal="left"/>
    </xf>
    <xf numFmtId="0" fontId="1" fillId="0" borderId="0" xfId="0" applyFont="1"/>
    <xf numFmtId="0" fontId="0" fillId="0" borderId="1" xfId="0" applyFill="1" applyBorder="1"/>
    <xf numFmtId="169" fontId="27" fillId="0" borderId="0" xfId="2" applyNumberFormat="1" applyFont="1" applyFill="1"/>
    <xf numFmtId="0" fontId="15" fillId="0" borderId="0" xfId="0" applyFont="1"/>
    <xf numFmtId="0" fontId="28" fillId="0" borderId="0" xfId="0" applyFont="1"/>
    <xf numFmtId="0" fontId="20" fillId="0" borderId="10" xfId="2" applyFont="1" applyFill="1" applyBorder="1" applyAlignment="1">
      <alignment horizontal="center"/>
    </xf>
    <xf numFmtId="0" fontId="24" fillId="0" borderId="13" xfId="2" applyFont="1" applyFill="1" applyBorder="1"/>
    <xf numFmtId="0" fontId="23" fillId="0" borderId="13" xfId="2" applyFont="1" applyFill="1" applyBorder="1" applyAlignment="1">
      <alignment horizontal="right"/>
    </xf>
    <xf numFmtId="170" fontId="18" fillId="0" borderId="13" xfId="2" applyNumberFormat="1" applyFont="1" applyFill="1" applyBorder="1" applyAlignment="1">
      <alignment horizontal="center"/>
    </xf>
    <xf numFmtId="0" fontId="18" fillId="0" borderId="13" xfId="2" applyFont="1" applyFill="1" applyBorder="1" applyAlignment="1">
      <alignment horizontal="right"/>
    </xf>
    <xf numFmtId="0" fontId="3" fillId="0" borderId="0" xfId="0" applyFont="1" applyFill="1"/>
    <xf numFmtId="168" fontId="25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168" fontId="18" fillId="0" borderId="0" xfId="2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168" fontId="3" fillId="0" borderId="0" xfId="0" applyNumberFormat="1" applyFont="1"/>
    <xf numFmtId="0" fontId="3" fillId="0" borderId="0" xfId="0" applyFont="1" applyAlignment="1">
      <alignment horizontal="center"/>
    </xf>
    <xf numFmtId="169" fontId="3" fillId="0" borderId="0" xfId="0" applyNumberFormat="1" applyFont="1"/>
    <xf numFmtId="168" fontId="15" fillId="0" borderId="0" xfId="0" applyNumberFormat="1" applyFont="1" applyFill="1"/>
    <xf numFmtId="168" fontId="24" fillId="0" borderId="0" xfId="2" applyNumberFormat="1" applyFont="1" applyFill="1" applyAlignment="1">
      <alignment horizontal="center"/>
    </xf>
    <xf numFmtId="168" fontId="24" fillId="0" borderId="0" xfId="5" applyNumberFormat="1" applyFont="1" applyFill="1" applyAlignment="1">
      <alignment horizontal="center"/>
    </xf>
    <xf numFmtId="169" fontId="27" fillId="0" borderId="13" xfId="2" applyNumberFormat="1" applyFont="1" applyFill="1" applyBorder="1"/>
    <xf numFmtId="168" fontId="15" fillId="0" borderId="13" xfId="0" applyNumberFormat="1" applyFont="1" applyFill="1" applyBorder="1"/>
    <xf numFmtId="168" fontId="24" fillId="0" borderId="13" xfId="2" applyNumberFormat="1" applyFont="1" applyFill="1" applyBorder="1" applyAlignment="1">
      <alignment horizontal="center"/>
    </xf>
    <xf numFmtId="169" fontId="20" fillId="0" borderId="29" xfId="2" applyNumberFormat="1" applyFont="1" applyFill="1" applyBorder="1" applyAlignment="1">
      <alignment horizontal="center"/>
    </xf>
    <xf numFmtId="168" fontId="20" fillId="0" borderId="30" xfId="2" applyNumberFormat="1" applyFont="1" applyFill="1" applyBorder="1" applyAlignment="1">
      <alignment horizontal="center"/>
    </xf>
    <xf numFmtId="168" fontId="20" fillId="0" borderId="18" xfId="2" applyNumberFormat="1" applyFont="1" applyFill="1" applyBorder="1" applyAlignment="1">
      <alignment horizontal="center"/>
    </xf>
    <xf numFmtId="169" fontId="20" fillId="0" borderId="27" xfId="2" applyNumberFormat="1" applyFont="1" applyFill="1" applyBorder="1" applyAlignment="1">
      <alignment horizontal="center"/>
    </xf>
    <xf numFmtId="168" fontId="20" fillId="0" borderId="26" xfId="2" applyNumberFormat="1" applyFont="1" applyFill="1" applyBorder="1"/>
    <xf numFmtId="168" fontId="20" fillId="0" borderId="1" xfId="2" applyNumberFormat="1" applyFont="1" applyFill="1" applyBorder="1" applyAlignment="1">
      <alignment horizontal="center"/>
    </xf>
    <xf numFmtId="168" fontId="20" fillId="0" borderId="0" xfId="2" applyNumberFormat="1" applyFont="1" applyFill="1" applyBorder="1" applyAlignment="1">
      <alignment horizontal="center"/>
    </xf>
    <xf numFmtId="168" fontId="20" fillId="0" borderId="6" xfId="2" applyNumberFormat="1" applyFont="1" applyFill="1" applyBorder="1" applyAlignment="1">
      <alignment horizontal="center"/>
    </xf>
    <xf numFmtId="169" fontId="20" fillId="0" borderId="34" xfId="2" applyNumberFormat="1" applyFont="1" applyFill="1" applyBorder="1" applyAlignment="1">
      <alignment horizontal="center"/>
    </xf>
    <xf numFmtId="168" fontId="27" fillId="0" borderId="33" xfId="2" applyNumberFormat="1" applyFont="1" applyFill="1" applyBorder="1"/>
    <xf numFmtId="168" fontId="21" fillId="0" borderId="32" xfId="2" applyNumberFormat="1" applyFont="1" applyFill="1" applyBorder="1" applyAlignment="1">
      <alignment horizontal="center"/>
    </xf>
    <xf numFmtId="168" fontId="29" fillId="0" borderId="32" xfId="0" applyNumberFormat="1" applyFont="1" applyFill="1" applyBorder="1" applyAlignment="1">
      <alignment horizontal="center"/>
    </xf>
    <xf numFmtId="169" fontId="21" fillId="0" borderId="27" xfId="2" applyNumberFormat="1" applyFont="1" applyFill="1" applyBorder="1" applyAlignment="1">
      <alignment horizontal="center"/>
    </xf>
    <xf numFmtId="168" fontId="18" fillId="0" borderId="26" xfId="2" applyNumberFormat="1" applyFont="1" applyFill="1" applyBorder="1"/>
    <xf numFmtId="168" fontId="21" fillId="0" borderId="1" xfId="2" applyNumberFormat="1" applyFont="1" applyFill="1" applyBorder="1" applyAlignment="1">
      <alignment horizontal="center"/>
    </xf>
    <xf numFmtId="171" fontId="25" fillId="0" borderId="1" xfId="5" applyNumberFormat="1" applyFont="1" applyFill="1" applyBorder="1" applyAlignment="1">
      <alignment horizontal="center"/>
    </xf>
    <xf numFmtId="169" fontId="21" fillId="0" borderId="29" xfId="2" applyNumberFormat="1" applyFont="1" applyFill="1" applyBorder="1" applyAlignment="1">
      <alignment horizontal="center"/>
    </xf>
    <xf numFmtId="168" fontId="18" fillId="0" borderId="30" xfId="2" applyNumberFormat="1" applyFont="1" applyFill="1" applyBorder="1"/>
    <xf numFmtId="168" fontId="21" fillId="0" borderId="18" xfId="2" applyNumberFormat="1" applyFont="1" applyFill="1" applyBorder="1" applyAlignment="1">
      <alignment horizontal="center"/>
    </xf>
    <xf numFmtId="171" fontId="25" fillId="0" borderId="5" xfId="5" applyNumberFormat="1" applyFont="1" applyFill="1" applyBorder="1" applyAlignment="1">
      <alignment horizontal="center"/>
    </xf>
    <xf numFmtId="169" fontId="20" fillId="0" borderId="11" xfId="2" applyNumberFormat="1" applyFont="1" applyFill="1" applyBorder="1" applyAlignment="1">
      <alignment horizontal="center"/>
    </xf>
    <xf numFmtId="168" fontId="27" fillId="0" borderId="24" xfId="2" applyNumberFormat="1" applyFont="1" applyFill="1" applyBorder="1"/>
    <xf numFmtId="168" fontId="21" fillId="0" borderId="23" xfId="2" applyNumberFormat="1" applyFont="1" applyFill="1" applyBorder="1" applyAlignment="1">
      <alignment horizontal="center"/>
    </xf>
    <xf numFmtId="168" fontId="26" fillId="0" borderId="23" xfId="0" applyNumberFormat="1" applyFont="1" applyFill="1" applyBorder="1" applyAlignment="1">
      <alignment horizontal="center"/>
    </xf>
    <xf numFmtId="168" fontId="18" fillId="0" borderId="28" xfId="2" applyNumberFormat="1" applyFont="1" applyFill="1" applyBorder="1"/>
    <xf numFmtId="168" fontId="21" fillId="0" borderId="5" xfId="2" applyNumberFormat="1" applyFont="1" applyFill="1" applyBorder="1" applyAlignment="1">
      <alignment horizontal="center"/>
    </xf>
    <xf numFmtId="168" fontId="25" fillId="0" borderId="7" xfId="0" applyNumberFormat="1" applyFont="1" applyFill="1" applyBorder="1" applyAlignment="1">
      <alignment horizontal="center"/>
    </xf>
    <xf numFmtId="169" fontId="21" fillId="0" borderId="0" xfId="2" applyNumberFormat="1" applyFont="1" applyFill="1" applyBorder="1" applyAlignment="1">
      <alignment horizontal="center"/>
    </xf>
    <xf numFmtId="168" fontId="22" fillId="0" borderId="0" xfId="6" applyNumberFormat="1" applyFont="1" applyFill="1" applyBorder="1"/>
    <xf numFmtId="169" fontId="20" fillId="0" borderId="0" xfId="2" applyNumberFormat="1" applyFont="1" applyFill="1" applyBorder="1" applyAlignment="1">
      <alignment horizontal="center"/>
    </xf>
    <xf numFmtId="0" fontId="19" fillId="0" borderId="0" xfId="6" applyFont="1" applyFill="1" applyBorder="1"/>
    <xf numFmtId="168" fontId="3" fillId="0" borderId="0" xfId="0" applyNumberFormat="1" applyFont="1" applyFill="1"/>
    <xf numFmtId="169" fontId="16" fillId="0" borderId="0" xfId="0" applyNumberFormat="1" applyFont="1" applyFill="1"/>
    <xf numFmtId="0" fontId="3" fillId="0" borderId="0" xfId="0" applyFont="1" applyFill="1" applyAlignment="1">
      <alignment horizontal="center"/>
    </xf>
    <xf numFmtId="169" fontId="21" fillId="0" borderId="25" xfId="2" applyNumberFormat="1" applyFont="1" applyFill="1" applyBorder="1" applyAlignment="1">
      <alignment horizontal="center"/>
    </xf>
    <xf numFmtId="169" fontId="21" fillId="0" borderId="21" xfId="2" applyNumberFormat="1" applyFont="1" applyFill="1" applyBorder="1" applyAlignment="1">
      <alignment horizontal="center"/>
    </xf>
    <xf numFmtId="169" fontId="21" fillId="0" borderId="16" xfId="2" applyNumberFormat="1" applyFont="1" applyFill="1" applyBorder="1" applyAlignment="1">
      <alignment horizontal="center"/>
    </xf>
    <xf numFmtId="0" fontId="20" fillId="0" borderId="14" xfId="2" applyFont="1" applyFill="1" applyBorder="1" applyAlignment="1">
      <alignment horizontal="center"/>
    </xf>
    <xf numFmtId="168" fontId="18" fillId="0" borderId="20" xfId="2" applyNumberFormat="1" applyFont="1" applyFill="1" applyBorder="1"/>
    <xf numFmtId="168" fontId="21" fillId="0" borderId="19" xfId="2" applyNumberFormat="1" applyFont="1" applyFill="1" applyBorder="1" applyAlignment="1">
      <alignment horizontal="center"/>
    </xf>
    <xf numFmtId="168" fontId="18" fillId="0" borderId="2" xfId="2" applyNumberFormat="1" applyFont="1" applyFill="1" applyBorder="1"/>
    <xf numFmtId="0" fontId="24" fillId="0" borderId="14" xfId="2" applyFont="1" applyFill="1" applyBorder="1"/>
    <xf numFmtId="168" fontId="17" fillId="0" borderId="0" xfId="5" applyNumberFormat="1" applyFont="1" applyFill="1" applyBorder="1" applyAlignment="1">
      <alignment horizontal="center" vertical="center"/>
    </xf>
    <xf numFmtId="168" fontId="25" fillId="0" borderId="18" xfId="0" applyNumberFormat="1" applyFont="1" applyFill="1" applyBorder="1" applyAlignment="1">
      <alignment horizontal="center"/>
    </xf>
    <xf numFmtId="171" fontId="25" fillId="0" borderId="19" xfId="5" applyNumberFormat="1" applyFont="1" applyFill="1" applyBorder="1" applyAlignment="1">
      <alignment horizontal="center"/>
    </xf>
    <xf numFmtId="169" fontId="30" fillId="0" borderId="0" xfId="0" applyNumberFormat="1" applyFont="1" applyFill="1"/>
    <xf numFmtId="0" fontId="5" fillId="0" borderId="0" xfId="0" applyFont="1" applyFill="1"/>
    <xf numFmtId="0" fontId="0" fillId="0" borderId="0" xfId="0"/>
    <xf numFmtId="0" fontId="6" fillId="0" borderId="1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10" fillId="0" borderId="1" xfId="2" applyFont="1" applyFill="1" applyBorder="1"/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166" fontId="10" fillId="0" borderId="1" xfId="2" applyNumberFormat="1" applyFont="1" applyFill="1" applyBorder="1"/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10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0" fillId="0" borderId="5" xfId="0" applyNumberFormat="1" applyFont="1" applyBorder="1" applyAlignment="1"/>
    <xf numFmtId="164" fontId="0" fillId="0" borderId="7" xfId="0" applyNumberFormat="1" applyFont="1" applyBorder="1" applyAlignment="1"/>
    <xf numFmtId="164" fontId="0" fillId="0" borderId="5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73" fontId="15" fillId="0" borderId="0" xfId="0" applyNumberFormat="1" applyFont="1"/>
    <xf numFmtId="168" fontId="18" fillId="0" borderId="36" xfId="2" applyNumberFormat="1" applyFont="1" applyFill="1" applyBorder="1"/>
    <xf numFmtId="171" fontId="25" fillId="0" borderId="18" xfId="5" applyNumberFormat="1" applyFont="1" applyFill="1" applyBorder="1" applyAlignment="1">
      <alignment horizontal="center"/>
    </xf>
    <xf numFmtId="168" fontId="18" fillId="0" borderId="37" xfId="2" applyNumberFormat="1" applyFont="1" applyFill="1" applyBorder="1"/>
    <xf numFmtId="168" fontId="29" fillId="0" borderId="0" xfId="5" applyNumberFormat="1" applyFont="1" applyFill="1" applyBorder="1" applyAlignment="1">
      <alignment horizontal="right"/>
    </xf>
    <xf numFmtId="172" fontId="32" fillId="0" borderId="0" xfId="5" applyNumberFormat="1" applyFont="1" applyFill="1" applyAlignment="1">
      <alignment horizontal="right"/>
    </xf>
    <xf numFmtId="172" fontId="20" fillId="0" borderId="17" xfId="5" applyNumberFormat="1" applyFont="1" applyFill="1" applyBorder="1" applyAlignment="1">
      <alignment horizontal="center"/>
    </xf>
    <xf numFmtId="172" fontId="20" fillId="0" borderId="35" xfId="5" applyNumberFormat="1" applyFont="1" applyFill="1" applyBorder="1" applyAlignment="1">
      <alignment horizontal="center"/>
    </xf>
    <xf numFmtId="172" fontId="20" fillId="0" borderId="12" xfId="3" applyNumberFormat="1" applyFont="1" applyFill="1" applyBorder="1" applyAlignment="1">
      <alignment horizontal="right"/>
    </xf>
    <xf numFmtId="172" fontId="24" fillId="0" borderId="0" xfId="5" applyNumberFormat="1" applyFont="1" applyFill="1" applyAlignment="1">
      <alignment horizontal="right"/>
    </xf>
    <xf numFmtId="172" fontId="24" fillId="0" borderId="13" xfId="5" applyNumberFormat="1" applyFont="1" applyFill="1" applyBorder="1" applyAlignment="1">
      <alignment horizontal="right"/>
    </xf>
    <xf numFmtId="172" fontId="29" fillId="0" borderId="31" xfId="5" applyNumberFormat="1" applyFont="1" applyFill="1" applyBorder="1" applyAlignment="1">
      <alignment horizontal="right"/>
    </xf>
    <xf numFmtId="172" fontId="25" fillId="0" borderId="3" xfId="5" applyNumberFormat="1" applyFont="1" applyFill="1" applyBorder="1" applyAlignment="1">
      <alignment horizontal="right"/>
    </xf>
    <xf numFmtId="172" fontId="26" fillId="0" borderId="22" xfId="5" applyNumberFormat="1" applyFont="1" applyFill="1" applyBorder="1" applyAlignment="1">
      <alignment horizontal="right"/>
    </xf>
    <xf numFmtId="172" fontId="25" fillId="0" borderId="17" xfId="5" applyNumberFormat="1" applyFont="1" applyFill="1" applyBorder="1" applyAlignment="1">
      <alignment horizontal="right"/>
    </xf>
    <xf numFmtId="172" fontId="26" fillId="0" borderId="22" xfId="0" applyNumberFormat="1" applyFont="1" applyFill="1" applyBorder="1" applyAlignment="1">
      <alignment horizontal="right"/>
    </xf>
    <xf numFmtId="172" fontId="25" fillId="0" borderId="15" xfId="5" applyNumberFormat="1" applyFont="1" applyFill="1" applyBorder="1" applyAlignment="1">
      <alignment horizontal="right"/>
    </xf>
    <xf numFmtId="172" fontId="27" fillId="0" borderId="11" xfId="5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29" fillId="0" borderId="0" xfId="6" applyFont="1" applyFill="1" applyBorder="1" applyAlignment="1">
      <alignment horizontal="left"/>
    </xf>
    <xf numFmtId="0" fontId="27" fillId="0" borderId="0" xfId="2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68" fontId="1" fillId="0" borderId="0" xfId="0" applyNumberFormat="1" applyFont="1" applyFill="1"/>
    <xf numFmtId="0" fontId="11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Border="1" applyAlignment="1">
      <alignment horizontal="right" vertical="center"/>
    </xf>
  </cellXfs>
  <cellStyles count="8">
    <cellStyle name="Comma" xfId="3" builtinId="3"/>
    <cellStyle name="Comma 2" xfId="5"/>
    <cellStyle name="Currency 2" xfId="1"/>
    <cellStyle name="Normal" xfId="0" builtinId="0"/>
    <cellStyle name="Normal 2" xfId="2"/>
    <cellStyle name="Normal 3" xfId="6"/>
    <cellStyle name="ParaBirimi 2" xfId="4"/>
    <cellStyle name="Virgül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zoomScaleNormal="100" workbookViewId="0">
      <selection activeCell="B26" sqref="B26"/>
    </sheetView>
  </sheetViews>
  <sheetFormatPr defaultRowHeight="15" x14ac:dyDescent="0.25"/>
  <cols>
    <col min="1" max="1" width="3.7109375" style="124" customWidth="1"/>
    <col min="2" max="2" width="40.7109375" customWidth="1"/>
    <col min="4" max="4" width="15.28515625" customWidth="1"/>
    <col min="6" max="6" width="13.42578125" customWidth="1"/>
    <col min="8" max="8" width="16.42578125" customWidth="1"/>
  </cols>
  <sheetData>
    <row r="2" spans="1:7" ht="14.25" customHeight="1" x14ac:dyDescent="0.25"/>
    <row r="3" spans="1:7" hidden="1" x14ac:dyDescent="0.25"/>
    <row r="4" spans="1:7" ht="56.25" customHeight="1" x14ac:dyDescent="0.25">
      <c r="B4" s="192" t="s">
        <v>402</v>
      </c>
      <c r="C4" s="192"/>
      <c r="D4" s="192"/>
    </row>
    <row r="5" spans="1:7" ht="17.25" x14ac:dyDescent="0.3">
      <c r="B5" s="10" t="s">
        <v>346</v>
      </c>
      <c r="D5" s="11" t="s">
        <v>151</v>
      </c>
      <c r="E5" s="191">
        <f>Statik!F95</f>
        <v>5467665.2000000002</v>
      </c>
      <c r="F5" s="191"/>
      <c r="G5" s="160" t="s">
        <v>409</v>
      </c>
    </row>
    <row r="6" spans="1:7" s="9" customFormat="1" ht="17.25" x14ac:dyDescent="0.3">
      <c r="A6" s="124"/>
      <c r="B6" s="10" t="s">
        <v>347</v>
      </c>
      <c r="D6" s="11" t="s">
        <v>151</v>
      </c>
      <c r="E6" s="191">
        <f>Mimari!F109</f>
        <v>9027116.5</v>
      </c>
      <c r="F6" s="191"/>
      <c r="G6" s="160" t="s">
        <v>410</v>
      </c>
    </row>
    <row r="7" spans="1:7" ht="17.25" x14ac:dyDescent="0.3">
      <c r="B7" s="10" t="s">
        <v>348</v>
      </c>
      <c r="D7" s="11" t="s">
        <v>151</v>
      </c>
      <c r="E7" s="191">
        <f>Elektrik!P135</f>
        <v>2688389.7300000009</v>
      </c>
      <c r="F7" s="191"/>
      <c r="G7" s="160" t="s">
        <v>411</v>
      </c>
    </row>
    <row r="8" spans="1:7" ht="17.25" x14ac:dyDescent="0.3">
      <c r="B8" s="10" t="s">
        <v>349</v>
      </c>
      <c r="D8" s="11" t="s">
        <v>151</v>
      </c>
      <c r="E8" s="191">
        <f>Mekanik!E33</f>
        <v>2901100</v>
      </c>
      <c r="F8" s="191"/>
      <c r="G8" s="161" t="s">
        <v>412</v>
      </c>
    </row>
    <row r="9" spans="1:7" ht="17.25" x14ac:dyDescent="0.3">
      <c r="B9" s="190" t="s">
        <v>404</v>
      </c>
      <c r="C9" s="190"/>
      <c r="D9" s="190"/>
      <c r="E9" s="191">
        <f>SUM(E5:F8)</f>
        <v>20084271.43</v>
      </c>
      <c r="F9" s="191"/>
    </row>
    <row r="10" spans="1:7" ht="17.25" x14ac:dyDescent="0.3">
      <c r="B10" s="190" t="s">
        <v>152</v>
      </c>
      <c r="C10" s="190"/>
      <c r="D10" s="190"/>
      <c r="E10" s="191">
        <f>E9*0.1</f>
        <v>2008427.1430000002</v>
      </c>
      <c r="F10" s="191"/>
    </row>
    <row r="11" spans="1:7" ht="17.25" x14ac:dyDescent="0.3">
      <c r="B11" s="190" t="s">
        <v>153</v>
      </c>
      <c r="C11" s="190"/>
      <c r="D11" s="190"/>
      <c r="E11" s="191">
        <f>E9+E10</f>
        <v>22092698.572999999</v>
      </c>
      <c r="F11" s="191"/>
    </row>
    <row r="13" spans="1:7" x14ac:dyDescent="0.25">
      <c r="B13" s="124"/>
    </row>
    <row r="14" spans="1:7" x14ac:dyDescent="0.25">
      <c r="B14" s="159"/>
      <c r="C14" s="159"/>
      <c r="D14" s="159"/>
      <c r="E14" s="159"/>
      <c r="F14" s="159"/>
    </row>
    <row r="15" spans="1:7" s="124" customFormat="1" x14ac:dyDescent="0.25">
      <c r="B15" s="159"/>
      <c r="C15" s="159"/>
      <c r="D15" s="159"/>
      <c r="E15" s="159"/>
      <c r="F15" s="159"/>
    </row>
    <row r="16" spans="1:7" s="124" customFormat="1" x14ac:dyDescent="0.25">
      <c r="B16" s="159"/>
      <c r="C16" s="159"/>
      <c r="D16" s="159"/>
      <c r="E16" s="159"/>
      <c r="F16" s="159"/>
    </row>
    <row r="17" spans="1:7" s="124" customFormat="1" x14ac:dyDescent="0.25">
      <c r="B17" s="159"/>
      <c r="C17" s="159"/>
      <c r="D17" s="159"/>
      <c r="E17" s="159"/>
      <c r="F17" s="159"/>
    </row>
    <row r="18" spans="1:7" s="124" customFormat="1" x14ac:dyDescent="0.25">
      <c r="B18" s="159"/>
      <c r="C18" s="159"/>
      <c r="D18" s="159"/>
      <c r="E18" s="159"/>
      <c r="F18" s="159"/>
    </row>
    <row r="19" spans="1:7" x14ac:dyDescent="0.25">
      <c r="B19" s="20"/>
      <c r="C19" s="20"/>
      <c r="D19" s="20"/>
      <c r="E19" s="20"/>
      <c r="F19" s="20"/>
    </row>
    <row r="20" spans="1:7" x14ac:dyDescent="0.25">
      <c r="B20" s="20"/>
      <c r="C20" s="20"/>
      <c r="D20" s="20"/>
      <c r="E20" s="20"/>
      <c r="F20" s="20"/>
    </row>
    <row r="21" spans="1:7" x14ac:dyDescent="0.25">
      <c r="A21" s="53"/>
      <c r="B21" s="53"/>
      <c r="C21" s="53"/>
      <c r="D21" s="53"/>
      <c r="E21" s="53"/>
      <c r="F21" s="162"/>
      <c r="G21" s="53"/>
    </row>
    <row r="22" spans="1:7" x14ac:dyDescent="0.25">
      <c r="A22" s="53"/>
      <c r="B22" s="53"/>
      <c r="C22" s="53"/>
      <c r="D22" s="53"/>
      <c r="E22" s="53"/>
      <c r="F22" s="162"/>
      <c r="G22" s="53"/>
    </row>
    <row r="23" spans="1:7" x14ac:dyDescent="0.25">
      <c r="A23" s="53"/>
      <c r="B23" s="53"/>
      <c r="C23" s="53"/>
      <c r="D23" s="53"/>
      <c r="E23" s="53"/>
      <c r="F23" s="162"/>
      <c r="G23" s="53"/>
    </row>
    <row r="24" spans="1:7" x14ac:dyDescent="0.25">
      <c r="A24" s="53"/>
      <c r="B24" s="163"/>
      <c r="C24" s="163"/>
      <c r="D24" s="163"/>
      <c r="E24" s="163"/>
      <c r="F24" s="163"/>
      <c r="G24" s="53"/>
    </row>
    <row r="25" spans="1:7" x14ac:dyDescent="0.25">
      <c r="A25" s="53"/>
      <c r="B25" s="163"/>
      <c r="C25" s="163"/>
      <c r="D25" s="163"/>
      <c r="E25" s="163"/>
      <c r="F25" s="163"/>
      <c r="G25" s="53"/>
    </row>
    <row r="26" spans="1:7" x14ac:dyDescent="0.25">
      <c r="A26" s="53"/>
      <c r="B26" s="163"/>
      <c r="C26" s="163"/>
      <c r="D26" s="163"/>
      <c r="E26" s="163"/>
      <c r="F26" s="163"/>
      <c r="G26" s="53"/>
    </row>
    <row r="27" spans="1:7" x14ac:dyDescent="0.25">
      <c r="A27" s="53"/>
      <c r="B27" s="53"/>
      <c r="C27" s="53"/>
      <c r="D27" s="53"/>
      <c r="E27" s="53"/>
      <c r="F27" s="53"/>
      <c r="G27" s="53"/>
    </row>
    <row r="28" spans="1:7" x14ac:dyDescent="0.25">
      <c r="A28" s="53"/>
      <c r="B28" s="53"/>
      <c r="C28" s="53"/>
      <c r="D28" s="53"/>
      <c r="E28" s="53"/>
      <c r="F28" s="53"/>
      <c r="G28" s="53"/>
    </row>
    <row r="29" spans="1:7" x14ac:dyDescent="0.25">
      <c r="A29" s="53"/>
      <c r="B29" s="53"/>
      <c r="C29" s="53"/>
      <c r="D29" s="53"/>
      <c r="E29" s="53"/>
      <c r="F29" s="53"/>
      <c r="G29" s="53"/>
    </row>
    <row r="30" spans="1:7" x14ac:dyDescent="0.25">
      <c r="A30" s="53"/>
      <c r="B30" s="53"/>
      <c r="C30" s="53"/>
      <c r="D30" s="53"/>
      <c r="E30" s="53"/>
      <c r="F30" s="53"/>
      <c r="G30" s="53"/>
    </row>
    <row r="31" spans="1:7" x14ac:dyDescent="0.25">
      <c r="A31" s="53"/>
      <c r="B31" s="53"/>
      <c r="C31" s="53"/>
      <c r="D31" s="53"/>
      <c r="E31" s="53"/>
      <c r="F31" s="53"/>
      <c r="G31" s="53"/>
    </row>
    <row r="32" spans="1:7" x14ac:dyDescent="0.25">
      <c r="A32" s="53"/>
      <c r="B32" s="53"/>
      <c r="C32" s="53"/>
      <c r="D32" s="53"/>
      <c r="E32" s="53"/>
      <c r="F32" s="53"/>
      <c r="G32" s="53"/>
    </row>
    <row r="33" spans="1:7" x14ac:dyDescent="0.25">
      <c r="A33" s="53"/>
      <c r="B33" s="53"/>
      <c r="C33" s="53"/>
      <c r="D33" s="53"/>
      <c r="E33" s="53"/>
      <c r="F33" s="53"/>
      <c r="G33" s="53"/>
    </row>
    <row r="34" spans="1:7" x14ac:dyDescent="0.25">
      <c r="A34" s="53"/>
      <c r="B34" s="53"/>
      <c r="C34" s="53"/>
      <c r="D34" s="53"/>
      <c r="E34" s="53"/>
      <c r="F34" s="53"/>
      <c r="G34" s="53"/>
    </row>
    <row r="35" spans="1:7" x14ac:dyDescent="0.25">
      <c r="A35" s="53"/>
      <c r="B35" s="53"/>
      <c r="C35" s="53"/>
      <c r="D35" s="53"/>
      <c r="E35" s="53"/>
      <c r="F35" s="53"/>
      <c r="G35" s="53"/>
    </row>
    <row r="36" spans="1:7" x14ac:dyDescent="0.25">
      <c r="A36" s="53"/>
      <c r="B36" s="53"/>
      <c r="C36" s="53"/>
      <c r="D36" s="53"/>
      <c r="F36" s="53"/>
      <c r="G36" s="53"/>
    </row>
    <row r="37" spans="1:7" x14ac:dyDescent="0.25">
      <c r="A37" s="53"/>
      <c r="B37" s="53"/>
      <c r="C37" s="53"/>
      <c r="E37" s="53" t="s">
        <v>406</v>
      </c>
      <c r="F37" s="53"/>
      <c r="G37" s="53"/>
    </row>
    <row r="38" spans="1:7" x14ac:dyDescent="0.25">
      <c r="A38" s="53"/>
      <c r="B38" s="53"/>
      <c r="C38" s="53"/>
      <c r="E38" s="53" t="s">
        <v>407</v>
      </c>
      <c r="F38" s="53"/>
      <c r="G38" s="53"/>
    </row>
    <row r="39" spans="1:7" x14ac:dyDescent="0.25">
      <c r="A39" s="53"/>
      <c r="B39" s="53"/>
      <c r="C39" s="53"/>
      <c r="E39" s="53" t="s">
        <v>405</v>
      </c>
      <c r="F39" s="53"/>
      <c r="G39" s="53"/>
    </row>
    <row r="40" spans="1:7" s="124" customFormat="1" x14ac:dyDescent="0.25">
      <c r="A40" s="53"/>
      <c r="B40" s="53"/>
      <c r="C40" s="53"/>
      <c r="D40" s="53"/>
      <c r="E40" s="53"/>
      <c r="F40" s="53"/>
      <c r="G40" s="53"/>
    </row>
    <row r="48" spans="1:7" x14ac:dyDescent="0.25">
      <c r="A48" s="26" t="s">
        <v>24</v>
      </c>
    </row>
    <row r="49" spans="1:1" x14ac:dyDescent="0.25">
      <c r="A49" s="8" t="s">
        <v>439</v>
      </c>
    </row>
    <row r="50" spans="1:1" x14ac:dyDescent="0.25">
      <c r="A50" s="8" t="s">
        <v>408</v>
      </c>
    </row>
    <row r="51" spans="1:1" x14ac:dyDescent="0.25">
      <c r="A51" s="8"/>
    </row>
  </sheetData>
  <mergeCells count="11">
    <mergeCell ref="B10:D10"/>
    <mergeCell ref="B11:D11"/>
    <mergeCell ref="E10:F10"/>
    <mergeCell ref="E11:F11"/>
    <mergeCell ref="B4:D4"/>
    <mergeCell ref="B9:D9"/>
    <mergeCell ref="E5:F5"/>
    <mergeCell ref="E7:F7"/>
    <mergeCell ref="E8:F8"/>
    <mergeCell ref="E9:F9"/>
    <mergeCell ref="E6:F6"/>
  </mergeCells>
  <pageMargins left="0.59055118110236227" right="0.62992125984251968" top="0.98425196850393704" bottom="0.74803149606299213" header="0.31496062992125984" footer="0.44791666666666669"/>
  <pageSetup paperSize="9" scale="89" orientation="portrait" horizontalDpi="300" verticalDpi="300" r:id="rId1"/>
  <headerFooter>
    <oddHeader>&amp;C&amp;"-,Bold"&amp;18
BİLGİ TEKNOLOJİLERİ VE HABERLEŞME KURUMU KEŞİF ÖZETİ</oddHeader>
    <oddFooter>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1"/>
  <sheetViews>
    <sheetView topLeftCell="A74" zoomScale="90" zoomScaleNormal="90" workbookViewId="0">
      <selection activeCell="B114" sqref="B114"/>
    </sheetView>
  </sheetViews>
  <sheetFormatPr defaultColWidth="8.85546875" defaultRowHeight="15" x14ac:dyDescent="0.25"/>
  <cols>
    <col min="1" max="1" width="7.85546875" style="70" customWidth="1"/>
    <col min="2" max="2" width="45.28515625" style="151" customWidth="1"/>
    <col min="3" max="3" width="8" style="151" customWidth="1"/>
    <col min="4" max="4" width="12.42578125" style="69" bestFit="1" customWidth="1"/>
    <col min="5" max="5" width="13.42578125" style="68" customWidth="1"/>
    <col min="6" max="6" width="15" style="184" bestFit="1" customWidth="1"/>
    <col min="7" max="7" width="7" style="56" customWidth="1"/>
    <col min="8" max="8" width="8.85546875" style="151"/>
    <col min="9" max="9" width="15.28515625" style="151" customWidth="1"/>
    <col min="10" max="10" width="18.7109375" style="151" customWidth="1"/>
    <col min="11" max="11" width="4.28515625" style="151" customWidth="1"/>
    <col min="12" max="16384" width="8.85546875" style="151"/>
  </cols>
  <sheetData>
    <row r="1" spans="1:11" s="56" customFormat="1" ht="14.25" x14ac:dyDescent="0.2">
      <c r="A1" s="55" t="s">
        <v>367</v>
      </c>
      <c r="B1" s="71"/>
      <c r="C1" s="72"/>
      <c r="D1" s="72"/>
      <c r="E1" s="73"/>
      <c r="F1" s="169" t="s">
        <v>436</v>
      </c>
      <c r="G1" s="65"/>
    </row>
    <row r="2" spans="1:11" s="56" customFormat="1" ht="14.25" x14ac:dyDescent="0.2">
      <c r="A2" s="55" t="s">
        <v>368</v>
      </c>
      <c r="B2" s="71"/>
      <c r="C2" s="72"/>
      <c r="D2" s="72"/>
      <c r="E2" s="72"/>
      <c r="F2" s="173"/>
      <c r="G2" s="65"/>
    </row>
    <row r="3" spans="1:11" s="56" customFormat="1" ht="14.25" x14ac:dyDescent="0.2">
      <c r="A3" s="55" t="s">
        <v>345</v>
      </c>
      <c r="B3" s="71"/>
      <c r="C3" s="72"/>
      <c r="D3" s="72"/>
      <c r="E3" s="72"/>
      <c r="F3" s="173"/>
      <c r="G3" s="65"/>
    </row>
    <row r="4" spans="1:11" s="56" customFormat="1" thickBot="1" x14ac:dyDescent="0.25">
      <c r="A4" s="74"/>
      <c r="B4" s="75"/>
      <c r="C4" s="76"/>
      <c r="D4" s="76"/>
      <c r="E4" s="76"/>
      <c r="F4" s="174"/>
      <c r="G4" s="65"/>
    </row>
    <row r="5" spans="1:11" s="56" customFormat="1" ht="14.25" x14ac:dyDescent="0.2">
      <c r="A5" s="77" t="s">
        <v>344</v>
      </c>
      <c r="B5" s="78" t="s">
        <v>343</v>
      </c>
      <c r="C5" s="79" t="s">
        <v>342</v>
      </c>
      <c r="D5" s="79" t="s">
        <v>341</v>
      </c>
      <c r="E5" s="79" t="s">
        <v>340</v>
      </c>
      <c r="F5" s="170" t="s">
        <v>339</v>
      </c>
      <c r="G5" s="65"/>
      <c r="I5" s="57"/>
      <c r="J5" s="57"/>
      <c r="K5" s="57"/>
    </row>
    <row r="6" spans="1:11" s="56" customFormat="1" thickBot="1" x14ac:dyDescent="0.25">
      <c r="A6" s="80" t="s">
        <v>338</v>
      </c>
      <c r="B6" s="81"/>
      <c r="C6" s="82"/>
      <c r="D6" s="83"/>
      <c r="E6" s="84" t="s">
        <v>437</v>
      </c>
      <c r="F6" s="171" t="s">
        <v>437</v>
      </c>
      <c r="G6" s="65"/>
      <c r="I6" s="57"/>
      <c r="J6" s="57"/>
      <c r="K6" s="57"/>
    </row>
    <row r="7" spans="1:11" s="56" customFormat="1" hidden="1" thickBot="1" x14ac:dyDescent="0.25">
      <c r="A7" s="85" t="s">
        <v>333</v>
      </c>
      <c r="B7" s="86" t="s">
        <v>337</v>
      </c>
      <c r="C7" s="87"/>
      <c r="D7" s="87"/>
      <c r="E7" s="88" t="s">
        <v>336</v>
      </c>
      <c r="F7" s="175" t="s">
        <v>336</v>
      </c>
      <c r="G7" s="65"/>
      <c r="I7" s="57" t="s">
        <v>335</v>
      </c>
      <c r="J7" s="57"/>
      <c r="K7" s="57"/>
    </row>
    <row r="8" spans="1:11" s="56" customFormat="1" hidden="1" thickBot="1" x14ac:dyDescent="0.25">
      <c r="A8" s="89"/>
      <c r="B8" s="90"/>
      <c r="C8" s="91"/>
      <c r="D8" s="92"/>
      <c r="E8" s="64"/>
      <c r="F8" s="176"/>
      <c r="G8" s="65"/>
      <c r="I8" s="57" t="s">
        <v>334</v>
      </c>
      <c r="J8" s="57"/>
      <c r="K8" s="57"/>
    </row>
    <row r="9" spans="1:11" s="56" customFormat="1" hidden="1" thickBot="1" x14ac:dyDescent="0.25">
      <c r="A9" s="89"/>
      <c r="B9" s="90"/>
      <c r="C9" s="91"/>
      <c r="D9" s="92"/>
      <c r="E9" s="64"/>
      <c r="F9" s="176"/>
      <c r="G9" s="65"/>
      <c r="I9" s="57"/>
      <c r="J9" s="57"/>
      <c r="K9" s="57"/>
    </row>
    <row r="10" spans="1:11" s="56" customFormat="1" hidden="1" thickBot="1" x14ac:dyDescent="0.25">
      <c r="A10" s="58"/>
      <c r="B10" s="59"/>
      <c r="C10" s="60" t="s">
        <v>283</v>
      </c>
      <c r="D10" s="61"/>
      <c r="E10" s="62"/>
      <c r="F10" s="172">
        <f>SUM(F8:F8)</f>
        <v>0</v>
      </c>
      <c r="G10" s="65"/>
    </row>
    <row r="11" spans="1:11" s="56" customFormat="1" thickBot="1" x14ac:dyDescent="0.25">
      <c r="A11" s="97" t="s">
        <v>333</v>
      </c>
      <c r="B11" s="98" t="s">
        <v>332</v>
      </c>
      <c r="C11" s="99"/>
      <c r="D11" s="99"/>
      <c r="E11" s="100"/>
      <c r="F11" s="177"/>
      <c r="G11" s="65"/>
      <c r="I11" s="57"/>
      <c r="J11" s="57"/>
      <c r="K11" s="57"/>
    </row>
    <row r="12" spans="1:11" s="63" customFormat="1" x14ac:dyDescent="0.25">
      <c r="A12" s="93">
        <v>1</v>
      </c>
      <c r="B12" s="94" t="s">
        <v>13</v>
      </c>
      <c r="C12" s="95" t="s">
        <v>285</v>
      </c>
      <c r="D12" s="92">
        <v>3400</v>
      </c>
      <c r="E12" s="120"/>
      <c r="F12" s="178"/>
      <c r="H12" s="65"/>
    </row>
    <row r="13" spans="1:11" s="56" customFormat="1" ht="14.25" x14ac:dyDescent="0.2">
      <c r="A13" s="89">
        <v>2</v>
      </c>
      <c r="B13" s="90" t="s">
        <v>331</v>
      </c>
      <c r="C13" s="91" t="s">
        <v>285</v>
      </c>
      <c r="D13" s="92">
        <v>167</v>
      </c>
      <c r="E13" s="64"/>
      <c r="F13" s="176"/>
      <c r="H13" s="65"/>
    </row>
    <row r="14" spans="1:11" s="56" customFormat="1" ht="14.25" x14ac:dyDescent="0.2">
      <c r="A14" s="89">
        <v>3</v>
      </c>
      <c r="B14" s="90" t="s">
        <v>330</v>
      </c>
      <c r="C14" s="91" t="s">
        <v>6</v>
      </c>
      <c r="D14" s="92">
        <v>189</v>
      </c>
      <c r="E14" s="64"/>
      <c r="F14" s="176"/>
      <c r="H14" s="65"/>
    </row>
    <row r="15" spans="1:11" s="56" customFormat="1" ht="14.25" x14ac:dyDescent="0.2">
      <c r="A15" s="89">
        <v>4</v>
      </c>
      <c r="B15" s="90" t="s">
        <v>329</v>
      </c>
      <c r="C15" s="91" t="s">
        <v>285</v>
      </c>
      <c r="D15" s="92">
        <v>145</v>
      </c>
      <c r="E15" s="64"/>
      <c r="F15" s="176"/>
      <c r="H15" s="65"/>
    </row>
    <row r="16" spans="1:11" s="56" customFormat="1" ht="14.25" x14ac:dyDescent="0.2">
      <c r="A16" s="89">
        <v>5</v>
      </c>
      <c r="B16" s="90" t="s">
        <v>328</v>
      </c>
      <c r="C16" s="91" t="s">
        <v>290</v>
      </c>
      <c r="D16" s="92">
        <v>1720</v>
      </c>
      <c r="E16" s="64"/>
      <c r="F16" s="176"/>
      <c r="H16" s="65"/>
    </row>
    <row r="17" spans="1:8" s="56" customFormat="1" ht="14.25" x14ac:dyDescent="0.2">
      <c r="A17" s="89" t="s">
        <v>369</v>
      </c>
      <c r="B17" s="90" t="s">
        <v>327</v>
      </c>
      <c r="C17" s="91" t="s">
        <v>6</v>
      </c>
      <c r="D17" s="92">
        <v>150</v>
      </c>
      <c r="E17" s="64"/>
      <c r="F17" s="176"/>
      <c r="H17" s="65"/>
    </row>
    <row r="18" spans="1:8" s="56" customFormat="1" ht="14.25" x14ac:dyDescent="0.2">
      <c r="A18" s="89" t="s">
        <v>370</v>
      </c>
      <c r="B18" s="90" t="s">
        <v>371</v>
      </c>
      <c r="C18" s="91" t="s">
        <v>6</v>
      </c>
      <c r="D18" s="92">
        <v>150</v>
      </c>
      <c r="E18" s="64"/>
      <c r="F18" s="176"/>
      <c r="H18" s="65"/>
    </row>
    <row r="19" spans="1:8" s="56" customFormat="1" ht="14.25" x14ac:dyDescent="0.2">
      <c r="A19" s="89">
        <v>7</v>
      </c>
      <c r="B19" s="90" t="s">
        <v>326</v>
      </c>
      <c r="C19" s="91" t="s">
        <v>285</v>
      </c>
      <c r="D19" s="92">
        <v>145</v>
      </c>
      <c r="E19" s="64"/>
      <c r="F19" s="176"/>
      <c r="H19" s="65"/>
    </row>
    <row r="20" spans="1:8" s="56" customFormat="1" ht="14.25" x14ac:dyDescent="0.2">
      <c r="A20" s="89" t="s">
        <v>372</v>
      </c>
      <c r="B20" s="90" t="s">
        <v>325</v>
      </c>
      <c r="C20" s="91" t="s">
        <v>290</v>
      </c>
      <c r="D20" s="92">
        <v>179</v>
      </c>
      <c r="E20" s="64"/>
      <c r="F20" s="176"/>
      <c r="H20" s="65"/>
    </row>
    <row r="21" spans="1:8" s="56" customFormat="1" ht="14.25" x14ac:dyDescent="0.2">
      <c r="A21" s="89" t="s">
        <v>373</v>
      </c>
      <c r="B21" s="90" t="s">
        <v>374</v>
      </c>
      <c r="C21" s="91" t="s">
        <v>290</v>
      </c>
      <c r="D21" s="92">
        <f>24+15+27</f>
        <v>66</v>
      </c>
      <c r="E21" s="64"/>
      <c r="F21" s="176"/>
      <c r="H21" s="65"/>
    </row>
    <row r="22" spans="1:8" s="56" customFormat="1" ht="14.25" x14ac:dyDescent="0.2">
      <c r="A22" s="89">
        <v>9</v>
      </c>
      <c r="B22" s="90" t="s">
        <v>324</v>
      </c>
      <c r="C22" s="91" t="s">
        <v>285</v>
      </c>
      <c r="D22" s="92">
        <v>1145</v>
      </c>
      <c r="E22" s="64"/>
      <c r="F22" s="176"/>
      <c r="H22" s="65"/>
    </row>
    <row r="23" spans="1:8" s="56" customFormat="1" ht="14.25" x14ac:dyDescent="0.2">
      <c r="A23" s="89">
        <v>10</v>
      </c>
      <c r="B23" s="90" t="s">
        <v>323</v>
      </c>
      <c r="C23" s="91" t="s">
        <v>288</v>
      </c>
      <c r="D23" s="92">
        <v>204</v>
      </c>
      <c r="E23" s="64"/>
      <c r="F23" s="176"/>
      <c r="H23" s="65"/>
    </row>
    <row r="24" spans="1:8" s="56" customFormat="1" ht="14.25" x14ac:dyDescent="0.2">
      <c r="A24" s="89">
        <v>11</v>
      </c>
      <c r="B24" s="90" t="s">
        <v>435</v>
      </c>
      <c r="C24" s="91" t="s">
        <v>285</v>
      </c>
      <c r="D24" s="92">
        <v>1060</v>
      </c>
      <c r="E24" s="64"/>
      <c r="F24" s="176"/>
      <c r="H24" s="65"/>
    </row>
    <row r="25" spans="1:8" s="56" customFormat="1" ht="14.25" x14ac:dyDescent="0.2">
      <c r="A25" s="89">
        <v>12</v>
      </c>
      <c r="B25" s="90" t="s">
        <v>322</v>
      </c>
      <c r="C25" s="91" t="s">
        <v>290</v>
      </c>
      <c r="D25" s="92">
        <v>26.5</v>
      </c>
      <c r="E25" s="64"/>
      <c r="F25" s="176"/>
      <c r="H25" s="65"/>
    </row>
    <row r="26" spans="1:8" s="56" customFormat="1" ht="14.25" x14ac:dyDescent="0.2">
      <c r="A26" s="89">
        <v>13</v>
      </c>
      <c r="B26" s="90" t="s">
        <v>321</v>
      </c>
      <c r="C26" s="91" t="s">
        <v>285</v>
      </c>
      <c r="D26" s="92">
        <v>3.5</v>
      </c>
      <c r="E26" s="64"/>
      <c r="F26" s="176"/>
      <c r="H26" s="65"/>
    </row>
    <row r="27" spans="1:8" s="56" customFormat="1" ht="14.25" x14ac:dyDescent="0.2">
      <c r="A27" s="89">
        <v>14</v>
      </c>
      <c r="B27" s="90" t="s">
        <v>320</v>
      </c>
      <c r="C27" s="91" t="s">
        <v>288</v>
      </c>
      <c r="D27" s="92">
        <v>0.5</v>
      </c>
      <c r="E27" s="64"/>
      <c r="F27" s="176"/>
      <c r="G27" s="65"/>
    </row>
    <row r="28" spans="1:8" s="56" customFormat="1" ht="14.25" x14ac:dyDescent="0.2">
      <c r="A28" s="89">
        <v>15</v>
      </c>
      <c r="B28" s="90" t="s">
        <v>319</v>
      </c>
      <c r="C28" s="91" t="s">
        <v>290</v>
      </c>
      <c r="D28" s="92">
        <v>33</v>
      </c>
      <c r="E28" s="64"/>
      <c r="F28" s="176"/>
      <c r="H28" s="65"/>
    </row>
    <row r="29" spans="1:8" s="56" customFormat="1" ht="14.25" x14ac:dyDescent="0.2">
      <c r="A29" s="89">
        <v>16</v>
      </c>
      <c r="B29" s="90" t="s">
        <v>318</v>
      </c>
      <c r="C29" s="91" t="s">
        <v>285</v>
      </c>
      <c r="D29" s="92">
        <v>4</v>
      </c>
      <c r="E29" s="64"/>
      <c r="F29" s="176"/>
      <c r="H29" s="65"/>
    </row>
    <row r="30" spans="1:8" s="56" customFormat="1" ht="14.25" x14ac:dyDescent="0.2">
      <c r="A30" s="89">
        <v>17</v>
      </c>
      <c r="B30" s="90" t="s">
        <v>317</v>
      </c>
      <c r="C30" s="91" t="s">
        <v>288</v>
      </c>
      <c r="D30" s="92">
        <v>0.55000000000000004</v>
      </c>
      <c r="E30" s="64"/>
      <c r="F30" s="176"/>
      <c r="G30" s="65"/>
    </row>
    <row r="31" spans="1:8" s="56" customFormat="1" ht="14.25" x14ac:dyDescent="0.2">
      <c r="A31" s="89">
        <v>18</v>
      </c>
      <c r="B31" s="90" t="s">
        <v>316</v>
      </c>
      <c r="C31" s="91" t="s">
        <v>285</v>
      </c>
      <c r="D31" s="92">
        <v>8</v>
      </c>
      <c r="E31" s="64"/>
      <c r="F31" s="176"/>
      <c r="G31" s="65"/>
    </row>
    <row r="32" spans="1:8" s="56" customFormat="1" ht="14.25" x14ac:dyDescent="0.2">
      <c r="A32" s="89">
        <v>19</v>
      </c>
      <c r="B32" s="90" t="s">
        <v>315</v>
      </c>
      <c r="C32" s="91" t="s">
        <v>290</v>
      </c>
      <c r="D32" s="92">
        <v>18</v>
      </c>
      <c r="E32" s="64"/>
      <c r="F32" s="176"/>
      <c r="G32" s="65"/>
    </row>
    <row r="33" spans="1:13" s="56" customFormat="1" ht="14.25" x14ac:dyDescent="0.2">
      <c r="A33" s="89">
        <v>20</v>
      </c>
      <c r="B33" s="90" t="s">
        <v>314</v>
      </c>
      <c r="C33" s="91" t="s">
        <v>290</v>
      </c>
      <c r="D33" s="92">
        <v>9.5</v>
      </c>
      <c r="E33" s="64"/>
      <c r="F33" s="176"/>
      <c r="G33" s="65"/>
    </row>
    <row r="34" spans="1:13" s="56" customFormat="1" ht="14.25" x14ac:dyDescent="0.2">
      <c r="A34" s="89">
        <v>21</v>
      </c>
      <c r="B34" s="90" t="s">
        <v>313</v>
      </c>
      <c r="C34" s="91" t="s">
        <v>285</v>
      </c>
      <c r="D34" s="92">
        <v>1</v>
      </c>
      <c r="E34" s="64"/>
      <c r="F34" s="176"/>
      <c r="G34" s="65"/>
    </row>
    <row r="35" spans="1:13" s="56" customFormat="1" thickBot="1" x14ac:dyDescent="0.25">
      <c r="A35" s="58"/>
      <c r="B35" s="59"/>
      <c r="C35" s="60" t="s">
        <v>283</v>
      </c>
      <c r="D35" s="61"/>
      <c r="E35" s="62"/>
      <c r="F35" s="172">
        <f>SUM(F12:F34)</f>
        <v>0</v>
      </c>
      <c r="G35" s="65"/>
    </row>
    <row r="36" spans="1:13" s="56" customFormat="1" thickBot="1" x14ac:dyDescent="0.25">
      <c r="A36" s="97" t="s">
        <v>312</v>
      </c>
      <c r="B36" s="98" t="s">
        <v>311</v>
      </c>
      <c r="C36" s="99"/>
      <c r="D36" s="99"/>
      <c r="E36" s="100"/>
      <c r="F36" s="179"/>
      <c r="G36" s="65"/>
    </row>
    <row r="37" spans="1:13" s="63" customFormat="1" x14ac:dyDescent="0.25">
      <c r="A37" s="93">
        <v>1</v>
      </c>
      <c r="B37" s="101" t="s">
        <v>303</v>
      </c>
      <c r="C37" s="102" t="s">
        <v>290</v>
      </c>
      <c r="D37" s="96">
        <f>2001</f>
        <v>2001</v>
      </c>
      <c r="E37" s="103"/>
      <c r="F37" s="180"/>
      <c r="G37" s="65"/>
      <c r="H37" s="56"/>
      <c r="I37" s="56"/>
      <c r="J37" s="56"/>
      <c r="K37" s="56"/>
      <c r="L37" s="56"/>
      <c r="M37" s="56"/>
    </row>
    <row r="38" spans="1:13" s="56" customFormat="1" ht="14.25" x14ac:dyDescent="0.2">
      <c r="A38" s="89">
        <v>2</v>
      </c>
      <c r="B38" s="90" t="s">
        <v>302</v>
      </c>
      <c r="C38" s="91" t="s">
        <v>285</v>
      </c>
      <c r="D38" s="92">
        <f>45+200</f>
        <v>245</v>
      </c>
      <c r="E38" s="64"/>
      <c r="F38" s="180"/>
      <c r="G38" s="65"/>
    </row>
    <row r="39" spans="1:13" s="56" customFormat="1" ht="14.25" x14ac:dyDescent="0.2">
      <c r="A39" s="89">
        <v>3</v>
      </c>
      <c r="B39" s="90" t="s">
        <v>301</v>
      </c>
      <c r="C39" s="91" t="s">
        <v>288</v>
      </c>
      <c r="D39" s="92">
        <v>52</v>
      </c>
      <c r="E39" s="64"/>
      <c r="F39" s="180"/>
      <c r="G39" s="65"/>
    </row>
    <row r="40" spans="1:13" s="56" customFormat="1" ht="14.25" x14ac:dyDescent="0.2">
      <c r="A40" s="89">
        <v>4</v>
      </c>
      <c r="B40" s="90" t="s">
        <v>310</v>
      </c>
      <c r="C40" s="91" t="s">
        <v>290</v>
      </c>
      <c r="D40" s="92">
        <f>153*4</f>
        <v>612</v>
      </c>
      <c r="E40" s="64"/>
      <c r="F40" s="176"/>
      <c r="H40" s="65"/>
    </row>
    <row r="41" spans="1:13" s="56" customFormat="1" ht="14.25" x14ac:dyDescent="0.2">
      <c r="A41" s="89">
        <v>5</v>
      </c>
      <c r="B41" s="90" t="s">
        <v>300</v>
      </c>
      <c r="C41" s="91" t="s">
        <v>290</v>
      </c>
      <c r="D41" s="92">
        <v>1720</v>
      </c>
      <c r="E41" s="64"/>
      <c r="F41" s="180"/>
      <c r="G41" s="65"/>
    </row>
    <row r="42" spans="1:13" s="56" customFormat="1" ht="14.25" x14ac:dyDescent="0.2">
      <c r="A42" s="89">
        <v>6</v>
      </c>
      <c r="B42" s="90" t="s">
        <v>299</v>
      </c>
      <c r="C42" s="91" t="s">
        <v>285</v>
      </c>
      <c r="D42" s="92">
        <v>330</v>
      </c>
      <c r="E42" s="64"/>
      <c r="F42" s="176"/>
      <c r="G42" s="65"/>
    </row>
    <row r="43" spans="1:13" s="56" customFormat="1" ht="14.25" x14ac:dyDescent="0.2">
      <c r="A43" s="89">
        <v>7</v>
      </c>
      <c r="B43" s="90" t="s">
        <v>298</v>
      </c>
      <c r="C43" s="91" t="s">
        <v>285</v>
      </c>
      <c r="D43" s="92">
        <v>225</v>
      </c>
      <c r="E43" s="64"/>
      <c r="F43" s="176"/>
      <c r="G43" s="65"/>
    </row>
    <row r="44" spans="1:13" s="56" customFormat="1" ht="14.25" x14ac:dyDescent="0.2">
      <c r="A44" s="89">
        <v>8</v>
      </c>
      <c r="B44" s="90" t="s">
        <v>297</v>
      </c>
      <c r="C44" s="91" t="s">
        <v>288</v>
      </c>
      <c r="D44" s="92">
        <v>37</v>
      </c>
      <c r="E44" s="64"/>
      <c r="F44" s="176"/>
      <c r="G44" s="65"/>
      <c r="H44" s="65"/>
      <c r="I44" s="65"/>
      <c r="J44" s="65"/>
    </row>
    <row r="45" spans="1:13" s="56" customFormat="1" thickBot="1" x14ac:dyDescent="0.25">
      <c r="A45" s="58"/>
      <c r="B45" s="59"/>
      <c r="C45" s="60" t="s">
        <v>283</v>
      </c>
      <c r="D45" s="61"/>
      <c r="E45" s="62"/>
      <c r="F45" s="172">
        <f>SUM(F37:F44)</f>
        <v>0</v>
      </c>
      <c r="G45" s="65"/>
      <c r="H45" s="65"/>
      <c r="I45" s="65"/>
      <c r="J45" s="65"/>
    </row>
    <row r="46" spans="1:13" s="56" customFormat="1" thickBot="1" x14ac:dyDescent="0.25">
      <c r="A46" s="97" t="s">
        <v>309</v>
      </c>
      <c r="B46" s="98" t="s">
        <v>308</v>
      </c>
      <c r="C46" s="99"/>
      <c r="D46" s="99"/>
      <c r="E46" s="100"/>
      <c r="F46" s="179"/>
      <c r="G46" s="65"/>
    </row>
    <row r="47" spans="1:13" s="63" customFormat="1" x14ac:dyDescent="0.25">
      <c r="A47" s="93">
        <v>1</v>
      </c>
      <c r="B47" s="101" t="s">
        <v>303</v>
      </c>
      <c r="C47" s="102" t="s">
        <v>290</v>
      </c>
      <c r="D47" s="96">
        <f>305+340+5</f>
        <v>650</v>
      </c>
      <c r="E47" s="103"/>
      <c r="F47" s="180"/>
      <c r="G47" s="65"/>
      <c r="H47" s="56"/>
      <c r="I47" s="56"/>
      <c r="J47" s="56"/>
      <c r="K47" s="56"/>
      <c r="L47" s="56"/>
      <c r="M47" s="56"/>
    </row>
    <row r="48" spans="1:13" s="56" customFormat="1" ht="14.25" x14ac:dyDescent="0.2">
      <c r="A48" s="89">
        <v>2</v>
      </c>
      <c r="B48" s="90" t="s">
        <v>302</v>
      </c>
      <c r="C48" s="91" t="s">
        <v>285</v>
      </c>
      <c r="D48" s="92">
        <f>47+36</f>
        <v>83</v>
      </c>
      <c r="E48" s="64"/>
      <c r="F48" s="180"/>
      <c r="G48" s="65"/>
    </row>
    <row r="49" spans="1:13" s="56" customFormat="1" ht="14.25" x14ac:dyDescent="0.2">
      <c r="A49" s="89">
        <v>3</v>
      </c>
      <c r="B49" s="90" t="s">
        <v>301</v>
      </c>
      <c r="C49" s="91" t="s">
        <v>288</v>
      </c>
      <c r="D49" s="92">
        <v>23</v>
      </c>
      <c r="E49" s="64"/>
      <c r="F49" s="180"/>
      <c r="G49" s="65"/>
    </row>
    <row r="50" spans="1:13" s="56" customFormat="1" ht="14.25" x14ac:dyDescent="0.2">
      <c r="A50" s="89">
        <v>4</v>
      </c>
      <c r="B50" s="90" t="s">
        <v>300</v>
      </c>
      <c r="C50" s="91" t="s">
        <v>290</v>
      </c>
      <c r="D50" s="92">
        <v>1928</v>
      </c>
      <c r="E50" s="64"/>
      <c r="F50" s="180"/>
      <c r="G50" s="65"/>
    </row>
    <row r="51" spans="1:13" s="56" customFormat="1" ht="14.25" x14ac:dyDescent="0.2">
      <c r="A51" s="89">
        <v>5</v>
      </c>
      <c r="B51" s="90" t="s">
        <v>299</v>
      </c>
      <c r="C51" s="91" t="s">
        <v>285</v>
      </c>
      <c r="D51" s="92">
        <v>409</v>
      </c>
      <c r="E51" s="64"/>
      <c r="F51" s="176"/>
      <c r="G51" s="65"/>
    </row>
    <row r="52" spans="1:13" s="56" customFormat="1" ht="14.25" x14ac:dyDescent="0.2">
      <c r="A52" s="89">
        <v>6</v>
      </c>
      <c r="B52" s="90" t="s">
        <v>298</v>
      </c>
      <c r="C52" s="91" t="s">
        <v>285</v>
      </c>
      <c r="D52" s="92">
        <v>295</v>
      </c>
      <c r="E52" s="64"/>
      <c r="F52" s="176"/>
      <c r="G52" s="65"/>
    </row>
    <row r="53" spans="1:13" s="56" customFormat="1" ht="14.25" x14ac:dyDescent="0.2">
      <c r="A53" s="89">
        <v>7</v>
      </c>
      <c r="B53" s="90" t="s">
        <v>297</v>
      </c>
      <c r="C53" s="91" t="s">
        <v>288</v>
      </c>
      <c r="D53" s="92">
        <v>44</v>
      </c>
      <c r="E53" s="64"/>
      <c r="F53" s="176"/>
      <c r="G53" s="65"/>
      <c r="H53" s="65"/>
      <c r="I53" s="65"/>
      <c r="J53" s="65"/>
    </row>
    <row r="54" spans="1:13" s="56" customFormat="1" thickBot="1" x14ac:dyDescent="0.25">
      <c r="A54" s="58"/>
      <c r="B54" s="59"/>
      <c r="C54" s="60" t="s">
        <v>283</v>
      </c>
      <c r="D54" s="61"/>
      <c r="E54" s="62"/>
      <c r="F54" s="172">
        <f>SUM(F47:F53)</f>
        <v>0</v>
      </c>
      <c r="G54" s="65"/>
      <c r="H54" s="65"/>
      <c r="I54" s="65"/>
      <c r="J54" s="65"/>
    </row>
    <row r="55" spans="1:13" s="56" customFormat="1" thickBot="1" x14ac:dyDescent="0.25">
      <c r="A55" s="97" t="s">
        <v>307</v>
      </c>
      <c r="B55" s="98" t="s">
        <v>306</v>
      </c>
      <c r="C55" s="99"/>
      <c r="D55" s="99"/>
      <c r="E55" s="100"/>
      <c r="F55" s="179"/>
      <c r="G55" s="65"/>
    </row>
    <row r="56" spans="1:13" s="63" customFormat="1" x14ac:dyDescent="0.25">
      <c r="A56" s="93">
        <v>1</v>
      </c>
      <c r="B56" s="101" t="s">
        <v>303</v>
      </c>
      <c r="C56" s="102" t="s">
        <v>290</v>
      </c>
      <c r="D56" s="96">
        <f>305+340</f>
        <v>645</v>
      </c>
      <c r="E56" s="103"/>
      <c r="F56" s="180"/>
      <c r="G56" s="65"/>
      <c r="H56" s="56"/>
      <c r="I56" s="56"/>
      <c r="J56" s="56"/>
      <c r="K56" s="56"/>
      <c r="L56" s="56"/>
      <c r="M56" s="56"/>
    </row>
    <row r="57" spans="1:13" s="56" customFormat="1" ht="14.25" x14ac:dyDescent="0.2">
      <c r="A57" s="89">
        <v>2</v>
      </c>
      <c r="B57" s="90" t="s">
        <v>302</v>
      </c>
      <c r="C57" s="91" t="s">
        <v>285</v>
      </c>
      <c r="D57" s="92">
        <f>46+36</f>
        <v>82</v>
      </c>
      <c r="E57" s="64"/>
      <c r="F57" s="180"/>
      <c r="G57" s="65"/>
    </row>
    <row r="58" spans="1:13" s="56" customFormat="1" ht="14.25" x14ac:dyDescent="0.2">
      <c r="A58" s="89">
        <v>3</v>
      </c>
      <c r="B58" s="90" t="s">
        <v>301</v>
      </c>
      <c r="C58" s="91" t="s">
        <v>288</v>
      </c>
      <c r="D58" s="92">
        <v>23</v>
      </c>
      <c r="E58" s="64"/>
      <c r="F58" s="180"/>
      <c r="G58" s="65"/>
    </row>
    <row r="59" spans="1:13" s="56" customFormat="1" ht="14.25" x14ac:dyDescent="0.2">
      <c r="A59" s="89">
        <v>4</v>
      </c>
      <c r="B59" s="90" t="s">
        <v>300</v>
      </c>
      <c r="C59" s="91" t="s">
        <v>290</v>
      </c>
      <c r="D59" s="92">
        <v>2110</v>
      </c>
      <c r="E59" s="64"/>
      <c r="F59" s="180"/>
      <c r="G59" s="65"/>
    </row>
    <row r="60" spans="1:13" s="56" customFormat="1" ht="14.25" x14ac:dyDescent="0.2">
      <c r="A60" s="89">
        <v>5</v>
      </c>
      <c r="B60" s="90" t="s">
        <v>299</v>
      </c>
      <c r="C60" s="91" t="s">
        <v>285</v>
      </c>
      <c r="D60" s="92">
        <v>402</v>
      </c>
      <c r="E60" s="64"/>
      <c r="F60" s="176"/>
      <c r="G60" s="65"/>
    </row>
    <row r="61" spans="1:13" s="56" customFormat="1" ht="14.25" x14ac:dyDescent="0.2">
      <c r="A61" s="89">
        <v>6</v>
      </c>
      <c r="B61" s="90" t="s">
        <v>298</v>
      </c>
      <c r="C61" s="91" t="s">
        <v>285</v>
      </c>
      <c r="D61" s="92">
        <v>285</v>
      </c>
      <c r="E61" s="64"/>
      <c r="F61" s="176"/>
      <c r="G61" s="65"/>
    </row>
    <row r="62" spans="1:13" s="56" customFormat="1" ht="14.25" x14ac:dyDescent="0.2">
      <c r="A62" s="89">
        <v>7</v>
      </c>
      <c r="B62" s="90" t="s">
        <v>297</v>
      </c>
      <c r="C62" s="91" t="s">
        <v>288</v>
      </c>
      <c r="D62" s="92">
        <v>43</v>
      </c>
      <c r="E62" s="64"/>
      <c r="F62" s="176"/>
      <c r="G62" s="65"/>
      <c r="H62" s="65"/>
      <c r="I62" s="65"/>
      <c r="J62" s="65"/>
    </row>
    <row r="63" spans="1:13" s="56" customFormat="1" thickBot="1" x14ac:dyDescent="0.25">
      <c r="A63" s="58"/>
      <c r="B63" s="59"/>
      <c r="C63" s="60" t="s">
        <v>283</v>
      </c>
      <c r="D63" s="61"/>
      <c r="E63" s="62"/>
      <c r="F63" s="172">
        <f>SUM(F56:F62)</f>
        <v>0</v>
      </c>
      <c r="G63" s="65"/>
      <c r="H63" s="65"/>
      <c r="I63" s="65"/>
      <c r="J63" s="65"/>
    </row>
    <row r="64" spans="1:13" s="56" customFormat="1" thickBot="1" x14ac:dyDescent="0.25">
      <c r="A64" s="97" t="s">
        <v>305</v>
      </c>
      <c r="B64" s="98" t="s">
        <v>304</v>
      </c>
      <c r="C64" s="99"/>
      <c r="D64" s="99"/>
      <c r="E64" s="100"/>
      <c r="F64" s="179"/>
      <c r="G64" s="65"/>
    </row>
    <row r="65" spans="1:13" s="63" customFormat="1" x14ac:dyDescent="0.25">
      <c r="A65" s="93">
        <v>1</v>
      </c>
      <c r="B65" s="101" t="s">
        <v>303</v>
      </c>
      <c r="C65" s="102" t="s">
        <v>290</v>
      </c>
      <c r="D65" s="96">
        <f>180+190</f>
        <v>370</v>
      </c>
      <c r="E65" s="103"/>
      <c r="F65" s="180"/>
      <c r="G65" s="65"/>
      <c r="H65" s="56"/>
      <c r="I65" s="56"/>
      <c r="J65" s="56"/>
      <c r="K65" s="56"/>
      <c r="L65" s="56"/>
      <c r="M65" s="56"/>
    </row>
    <row r="66" spans="1:13" s="56" customFormat="1" ht="14.25" x14ac:dyDescent="0.2">
      <c r="A66" s="89">
        <v>2</v>
      </c>
      <c r="B66" s="90" t="s">
        <v>302</v>
      </c>
      <c r="C66" s="91" t="s">
        <v>285</v>
      </c>
      <c r="D66" s="92">
        <f>23+22</f>
        <v>45</v>
      </c>
      <c r="E66" s="64"/>
      <c r="F66" s="180"/>
      <c r="G66" s="65"/>
    </row>
    <row r="67" spans="1:13" s="56" customFormat="1" ht="14.25" x14ac:dyDescent="0.2">
      <c r="A67" s="89">
        <v>3</v>
      </c>
      <c r="B67" s="90" t="s">
        <v>301</v>
      </c>
      <c r="C67" s="91" t="s">
        <v>288</v>
      </c>
      <c r="D67" s="92">
        <v>11.5</v>
      </c>
      <c r="E67" s="64"/>
      <c r="F67" s="180"/>
      <c r="G67" s="65"/>
    </row>
    <row r="68" spans="1:13" s="56" customFormat="1" ht="14.25" x14ac:dyDescent="0.2">
      <c r="A68" s="89">
        <v>4</v>
      </c>
      <c r="B68" s="90" t="s">
        <v>300</v>
      </c>
      <c r="C68" s="91" t="s">
        <v>290</v>
      </c>
      <c r="D68" s="92">
        <v>680</v>
      </c>
      <c r="E68" s="64"/>
      <c r="F68" s="180"/>
      <c r="G68" s="65"/>
    </row>
    <row r="69" spans="1:13" s="56" customFormat="1" ht="14.25" x14ac:dyDescent="0.2">
      <c r="A69" s="89">
        <v>5</v>
      </c>
      <c r="B69" s="90" t="s">
        <v>299</v>
      </c>
      <c r="C69" s="91" t="s">
        <v>285</v>
      </c>
      <c r="D69" s="92">
        <f>7+48+48</f>
        <v>103</v>
      </c>
      <c r="E69" s="64"/>
      <c r="F69" s="176"/>
      <c r="G69" s="65"/>
    </row>
    <row r="70" spans="1:13" s="56" customFormat="1" ht="14.25" x14ac:dyDescent="0.2">
      <c r="A70" s="89">
        <v>6</v>
      </c>
      <c r="B70" s="90" t="s">
        <v>298</v>
      </c>
      <c r="C70" s="91" t="s">
        <v>285</v>
      </c>
      <c r="D70" s="92">
        <v>65</v>
      </c>
      <c r="E70" s="64"/>
      <c r="F70" s="176"/>
      <c r="G70" s="65"/>
    </row>
    <row r="71" spans="1:13" s="56" customFormat="1" ht="14.25" x14ac:dyDescent="0.2">
      <c r="A71" s="89">
        <v>7</v>
      </c>
      <c r="B71" s="90" t="s">
        <v>297</v>
      </c>
      <c r="C71" s="91" t="s">
        <v>288</v>
      </c>
      <c r="D71" s="92">
        <v>14</v>
      </c>
      <c r="E71" s="64"/>
      <c r="F71" s="176"/>
      <c r="G71" s="65"/>
      <c r="H71" s="65"/>
      <c r="I71" s="65"/>
      <c r="J71" s="65"/>
    </row>
    <row r="72" spans="1:13" s="56" customFormat="1" thickBot="1" x14ac:dyDescent="0.25">
      <c r="A72" s="58"/>
      <c r="B72" s="59"/>
      <c r="C72" s="60" t="s">
        <v>283</v>
      </c>
      <c r="D72" s="61"/>
      <c r="E72" s="62"/>
      <c r="F72" s="172">
        <f>SUM(F65:F71)</f>
        <v>0</v>
      </c>
      <c r="G72" s="65"/>
      <c r="H72" s="65"/>
      <c r="I72" s="65"/>
      <c r="J72" s="65"/>
    </row>
    <row r="73" spans="1:13" s="56" customFormat="1" thickBot="1" x14ac:dyDescent="0.25">
      <c r="A73" s="97" t="s">
        <v>296</v>
      </c>
      <c r="B73" s="98" t="s">
        <v>295</v>
      </c>
      <c r="C73" s="99"/>
      <c r="D73" s="99"/>
      <c r="E73" s="100"/>
      <c r="F73" s="179"/>
      <c r="G73" s="65"/>
    </row>
    <row r="74" spans="1:13" s="63" customFormat="1" x14ac:dyDescent="0.25">
      <c r="A74" s="112">
        <v>1</v>
      </c>
      <c r="B74" s="115" t="s">
        <v>294</v>
      </c>
      <c r="C74" s="116" t="s">
        <v>290</v>
      </c>
      <c r="D74" s="121">
        <v>86.5</v>
      </c>
      <c r="E74" s="120"/>
      <c r="F74" s="178"/>
      <c r="G74" s="65"/>
      <c r="H74" s="56"/>
      <c r="I74" s="56"/>
      <c r="J74" s="56"/>
      <c r="K74" s="56"/>
      <c r="L74" s="56"/>
      <c r="M74" s="56"/>
    </row>
    <row r="75" spans="1:13" s="56" customFormat="1" ht="14.25" x14ac:dyDescent="0.2">
      <c r="A75" s="113">
        <v>2</v>
      </c>
      <c r="B75" s="117" t="s">
        <v>293</v>
      </c>
      <c r="C75" s="91" t="s">
        <v>285</v>
      </c>
      <c r="D75" s="92">
        <v>11</v>
      </c>
      <c r="E75" s="64"/>
      <c r="F75" s="180"/>
      <c r="G75" s="65"/>
    </row>
    <row r="76" spans="1:13" s="56" customFormat="1" ht="14.25" x14ac:dyDescent="0.2">
      <c r="A76" s="111">
        <v>3</v>
      </c>
      <c r="B76" s="117" t="s">
        <v>292</v>
      </c>
      <c r="C76" s="91" t="s">
        <v>288</v>
      </c>
      <c r="D76" s="92">
        <v>2</v>
      </c>
      <c r="E76" s="64"/>
      <c r="F76" s="180"/>
      <c r="G76" s="65"/>
    </row>
    <row r="77" spans="1:13" s="56" customFormat="1" ht="14.25" x14ac:dyDescent="0.2">
      <c r="A77" s="111">
        <v>4</v>
      </c>
      <c r="B77" s="117" t="s">
        <v>291</v>
      </c>
      <c r="C77" s="91" t="s">
        <v>290</v>
      </c>
      <c r="D77" s="92">
        <v>86.5</v>
      </c>
      <c r="E77" s="64"/>
      <c r="F77" s="180"/>
      <c r="G77" s="65"/>
    </row>
    <row r="78" spans="1:13" s="56" customFormat="1" ht="14.25" x14ac:dyDescent="0.2">
      <c r="A78" s="111">
        <v>5</v>
      </c>
      <c r="B78" s="117" t="s">
        <v>434</v>
      </c>
      <c r="C78" s="91" t="s">
        <v>285</v>
      </c>
      <c r="D78" s="92">
        <v>11</v>
      </c>
      <c r="E78" s="64"/>
      <c r="F78" s="180"/>
      <c r="G78" s="65"/>
    </row>
    <row r="79" spans="1:13" s="56" customFormat="1" ht="14.25" x14ac:dyDescent="0.2">
      <c r="A79" s="113">
        <v>6</v>
      </c>
      <c r="B79" s="117" t="s">
        <v>289</v>
      </c>
      <c r="C79" s="91" t="s">
        <v>288</v>
      </c>
      <c r="D79" s="92">
        <v>2</v>
      </c>
      <c r="E79" s="64"/>
      <c r="F79" s="180"/>
      <c r="G79" s="65"/>
      <c r="H79" s="65"/>
      <c r="I79" s="65"/>
      <c r="J79" s="65"/>
    </row>
    <row r="80" spans="1:13" s="56" customFormat="1" thickBot="1" x14ac:dyDescent="0.25">
      <c r="A80" s="114"/>
      <c r="B80" s="118"/>
      <c r="C80" s="60" t="s">
        <v>283</v>
      </c>
      <c r="D80" s="61"/>
      <c r="E80" s="62"/>
      <c r="F80" s="172">
        <f>SUM(F74:F79)</f>
        <v>0</v>
      </c>
      <c r="G80" s="65"/>
      <c r="H80" s="65"/>
      <c r="I80" s="65"/>
      <c r="J80" s="65"/>
    </row>
    <row r="81" spans="1:13" s="56" customFormat="1" thickBot="1" x14ac:dyDescent="0.25">
      <c r="A81" s="97" t="s">
        <v>287</v>
      </c>
      <c r="B81" s="98" t="s">
        <v>286</v>
      </c>
      <c r="C81" s="99"/>
      <c r="D81" s="99"/>
      <c r="E81" s="100"/>
      <c r="F81" s="179"/>
      <c r="G81" s="65"/>
    </row>
    <row r="82" spans="1:13" s="63" customFormat="1" x14ac:dyDescent="0.25">
      <c r="A82" s="112" t="s">
        <v>433</v>
      </c>
      <c r="B82" s="167" t="s">
        <v>432</v>
      </c>
      <c r="C82" s="95" t="s">
        <v>290</v>
      </c>
      <c r="D82" s="166">
        <f>64+45+37+140+4</f>
        <v>290</v>
      </c>
      <c r="E82" s="120"/>
      <c r="F82" s="178"/>
      <c r="G82" s="65"/>
      <c r="H82" s="56"/>
      <c r="I82" s="56"/>
      <c r="J82" s="56"/>
      <c r="K82" s="56"/>
      <c r="L82" s="56"/>
      <c r="M82" s="56"/>
    </row>
    <row r="83" spans="1:13" s="63" customFormat="1" x14ac:dyDescent="0.25">
      <c r="A83" s="111" t="s">
        <v>431</v>
      </c>
      <c r="B83" s="117" t="s">
        <v>430</v>
      </c>
      <c r="C83" s="91" t="s">
        <v>288</v>
      </c>
      <c r="D83" s="92">
        <f>1.33+0.7+0.4+0.4+0.17</f>
        <v>3</v>
      </c>
      <c r="E83" s="103"/>
      <c r="F83" s="180"/>
      <c r="G83" s="65"/>
      <c r="H83" s="56"/>
      <c r="I83" s="56"/>
      <c r="J83" s="56"/>
      <c r="K83" s="56"/>
      <c r="L83" s="56"/>
      <c r="M83" s="56"/>
    </row>
    <row r="84" spans="1:13" s="63" customFormat="1" x14ac:dyDescent="0.25">
      <c r="A84" s="111" t="s">
        <v>429</v>
      </c>
      <c r="B84" s="117" t="s">
        <v>428</v>
      </c>
      <c r="C84" s="91" t="s">
        <v>285</v>
      </c>
      <c r="D84" s="92">
        <f>10.5+5.5+2.6+3.5+0.4</f>
        <v>22.5</v>
      </c>
      <c r="E84" s="103"/>
      <c r="F84" s="180"/>
      <c r="G84" s="65"/>
      <c r="H84" s="56"/>
      <c r="I84" s="56"/>
      <c r="J84" s="56"/>
      <c r="K84" s="56"/>
      <c r="L84" s="56"/>
      <c r="M84" s="56"/>
    </row>
    <row r="85" spans="1:13" s="63" customFormat="1" x14ac:dyDescent="0.25">
      <c r="A85" s="111" t="s">
        <v>427</v>
      </c>
      <c r="B85" s="117" t="s">
        <v>438</v>
      </c>
      <c r="C85" s="91" t="s">
        <v>285</v>
      </c>
      <c r="D85" s="92">
        <v>45</v>
      </c>
      <c r="E85" s="103"/>
      <c r="F85" s="180"/>
      <c r="G85" s="65"/>
      <c r="H85" s="56"/>
      <c r="I85" s="164"/>
      <c r="J85" s="56"/>
      <c r="K85" s="56"/>
      <c r="L85" s="56"/>
      <c r="M85" s="56"/>
    </row>
    <row r="86" spans="1:13" s="63" customFormat="1" x14ac:dyDescent="0.25">
      <c r="A86" s="111" t="s">
        <v>426</v>
      </c>
      <c r="B86" s="165" t="s">
        <v>425</v>
      </c>
      <c r="C86" s="102" t="s">
        <v>285</v>
      </c>
      <c r="D86" s="96">
        <v>5.5</v>
      </c>
      <c r="E86" s="103"/>
      <c r="F86" s="180"/>
      <c r="G86" s="65"/>
      <c r="H86" s="56"/>
      <c r="I86" s="164"/>
      <c r="J86" s="56"/>
      <c r="K86" s="56"/>
      <c r="L86" s="56"/>
      <c r="M86" s="56"/>
    </row>
    <row r="87" spans="1:13" s="56" customFormat="1" ht="14.25" x14ac:dyDescent="0.2">
      <c r="A87" s="113" t="s">
        <v>424</v>
      </c>
      <c r="B87" s="117" t="s">
        <v>423</v>
      </c>
      <c r="C87" s="91" t="s">
        <v>290</v>
      </c>
      <c r="D87" s="92">
        <v>820</v>
      </c>
      <c r="E87" s="64"/>
      <c r="F87" s="180"/>
      <c r="G87" s="65"/>
    </row>
    <row r="88" spans="1:13" s="56" customFormat="1" ht="14.25" x14ac:dyDescent="0.2">
      <c r="A88" s="113" t="s">
        <v>422</v>
      </c>
      <c r="B88" s="117" t="s">
        <v>421</v>
      </c>
      <c r="C88" s="91" t="s">
        <v>288</v>
      </c>
      <c r="D88" s="92">
        <v>7.5</v>
      </c>
      <c r="E88" s="64"/>
      <c r="F88" s="180"/>
      <c r="G88" s="65"/>
    </row>
    <row r="89" spans="1:13" s="56" customFormat="1" ht="14.25" x14ac:dyDescent="0.2">
      <c r="A89" s="113" t="s">
        <v>420</v>
      </c>
      <c r="B89" s="117" t="s">
        <v>419</v>
      </c>
      <c r="C89" s="91" t="s">
        <v>285</v>
      </c>
      <c r="D89" s="92">
        <v>60</v>
      </c>
      <c r="E89" s="64"/>
      <c r="F89" s="180"/>
      <c r="G89" s="65"/>
    </row>
    <row r="90" spans="1:13" s="56" customFormat="1" ht="14.25" x14ac:dyDescent="0.2">
      <c r="A90" s="113" t="s">
        <v>418</v>
      </c>
      <c r="B90" s="117" t="s">
        <v>417</v>
      </c>
      <c r="C90" s="91" t="s">
        <v>285</v>
      </c>
      <c r="D90" s="92">
        <v>3000</v>
      </c>
      <c r="E90" s="64"/>
      <c r="F90" s="180"/>
      <c r="G90" s="65"/>
    </row>
    <row r="91" spans="1:13" s="56" customFormat="1" ht="14.25" x14ac:dyDescent="0.2">
      <c r="A91" s="113" t="s">
        <v>416</v>
      </c>
      <c r="B91" s="117" t="s">
        <v>375</v>
      </c>
      <c r="C91" s="91" t="s">
        <v>285</v>
      </c>
      <c r="D91" s="92">
        <v>3400</v>
      </c>
      <c r="E91" s="64"/>
      <c r="F91" s="180"/>
      <c r="G91" s="65"/>
    </row>
    <row r="92" spans="1:13" s="56" customFormat="1" ht="14.25" x14ac:dyDescent="0.2">
      <c r="A92" s="113" t="s">
        <v>415</v>
      </c>
      <c r="B92" s="117" t="s">
        <v>284</v>
      </c>
      <c r="C92" s="91" t="s">
        <v>20</v>
      </c>
      <c r="D92" s="92">
        <v>1</v>
      </c>
      <c r="E92" s="64"/>
      <c r="F92" s="180"/>
      <c r="G92" s="65"/>
    </row>
    <row r="93" spans="1:13" s="56" customFormat="1" ht="14.25" x14ac:dyDescent="0.2">
      <c r="A93" s="113" t="s">
        <v>414</v>
      </c>
      <c r="B93" s="117" t="s">
        <v>376</v>
      </c>
      <c r="C93" s="91" t="s">
        <v>20</v>
      </c>
      <c r="D93" s="92">
        <v>1</v>
      </c>
      <c r="E93" s="64"/>
      <c r="F93" s="180"/>
      <c r="G93" s="65"/>
    </row>
    <row r="94" spans="1:13" s="56" customFormat="1" thickBot="1" x14ac:dyDescent="0.25">
      <c r="A94" s="114"/>
      <c r="B94" s="118"/>
      <c r="C94" s="60" t="s">
        <v>283</v>
      </c>
      <c r="D94" s="61"/>
      <c r="E94" s="62"/>
      <c r="F94" s="172">
        <f>SUM(F82:F93)</f>
        <v>0</v>
      </c>
      <c r="G94" s="65"/>
      <c r="H94" s="65"/>
      <c r="I94" s="65"/>
      <c r="J94" s="65"/>
    </row>
    <row r="95" spans="1:13" ht="15.75" thickBot="1" x14ac:dyDescent="0.3">
      <c r="A95" s="104"/>
      <c r="B95" s="105"/>
      <c r="C95" s="66"/>
      <c r="D95" s="66"/>
      <c r="E95" s="168" t="s">
        <v>282</v>
      </c>
      <c r="F95" s="181">
        <v>5467665.2000000002</v>
      </c>
      <c r="G95" s="65"/>
      <c r="I95" s="70"/>
      <c r="J95" s="70"/>
    </row>
    <row r="96" spans="1:13" x14ac:dyDescent="0.25">
      <c r="A96" s="106"/>
      <c r="B96" s="107"/>
      <c r="C96" s="67"/>
      <c r="D96" s="67"/>
      <c r="E96" s="119"/>
      <c r="F96" s="182"/>
      <c r="G96" s="65"/>
    </row>
    <row r="97" spans="1:7" x14ac:dyDescent="0.25">
      <c r="A97" s="106"/>
      <c r="B97" s="107"/>
      <c r="C97" s="67"/>
      <c r="D97" s="67"/>
      <c r="E97" s="119"/>
      <c r="F97" s="182"/>
      <c r="G97" s="65"/>
    </row>
    <row r="98" spans="1:7" x14ac:dyDescent="0.25">
      <c r="A98" s="106"/>
      <c r="B98" s="107"/>
      <c r="C98" s="67"/>
      <c r="D98" s="67"/>
      <c r="E98" s="119"/>
      <c r="F98" s="182"/>
      <c r="G98" s="65"/>
    </row>
    <row r="99" spans="1:7" x14ac:dyDescent="0.25">
      <c r="A99" s="106"/>
      <c r="B99" s="107"/>
      <c r="C99" s="67"/>
      <c r="D99" s="67"/>
      <c r="E99" s="119"/>
      <c r="F99" s="182"/>
      <c r="G99" s="65"/>
    </row>
    <row r="100" spans="1:7" x14ac:dyDescent="0.25">
      <c r="A100" s="106"/>
      <c r="B100" s="107"/>
      <c r="C100" s="67"/>
      <c r="D100" s="67"/>
      <c r="E100" s="119"/>
      <c r="F100" s="182"/>
      <c r="G100" s="65"/>
    </row>
    <row r="101" spans="1:7" x14ac:dyDescent="0.25">
      <c r="A101" s="106"/>
      <c r="B101" s="186"/>
      <c r="C101" s="187"/>
      <c r="D101" s="187"/>
      <c r="E101" s="119"/>
      <c r="F101" s="182"/>
      <c r="G101" s="65"/>
    </row>
    <row r="102" spans="1:7" x14ac:dyDescent="0.25">
      <c r="B102" s="185"/>
      <c r="C102" s="188"/>
      <c r="D102" s="185"/>
      <c r="E102" s="189"/>
      <c r="F102" s="183"/>
      <c r="G102" s="65"/>
    </row>
    <row r="103" spans="1:7" x14ac:dyDescent="0.25">
      <c r="B103" s="185"/>
      <c r="C103" s="185"/>
      <c r="D103" s="188"/>
      <c r="E103" s="189"/>
      <c r="F103" s="183"/>
      <c r="G103" s="65"/>
    </row>
    <row r="104" spans="1:7" x14ac:dyDescent="0.25">
      <c r="C104" s="53"/>
      <c r="D104" s="110"/>
      <c r="E104" s="108"/>
      <c r="F104" s="183"/>
      <c r="G104" s="65"/>
    </row>
    <row r="105" spans="1:7" x14ac:dyDescent="0.25">
      <c r="C105" s="53"/>
      <c r="D105" s="110"/>
      <c r="E105" s="108"/>
      <c r="F105" s="183"/>
      <c r="G105" s="65"/>
    </row>
    <row r="106" spans="1:7" x14ac:dyDescent="0.25">
      <c r="C106" s="53"/>
      <c r="D106" s="110"/>
      <c r="E106" s="108"/>
      <c r="F106" s="183"/>
      <c r="G106" s="65"/>
    </row>
    <row r="107" spans="1:7" x14ac:dyDescent="0.25">
      <c r="C107" s="53"/>
      <c r="D107" s="110"/>
      <c r="E107" s="108"/>
      <c r="F107" s="183"/>
      <c r="G107" s="65"/>
    </row>
    <row r="108" spans="1:7" x14ac:dyDescent="0.25">
      <c r="C108" s="63"/>
      <c r="D108" s="110"/>
      <c r="E108" s="108"/>
      <c r="F108" s="183"/>
      <c r="G108" s="65"/>
    </row>
    <row r="109" spans="1:7" x14ac:dyDescent="0.25">
      <c r="A109" s="122" t="s">
        <v>377</v>
      </c>
      <c r="B109" s="123" t="s">
        <v>413</v>
      </c>
      <c r="C109" s="63"/>
      <c r="D109" s="110"/>
      <c r="E109" s="108"/>
      <c r="F109" s="183"/>
      <c r="G109" s="65"/>
    </row>
    <row r="110" spans="1:7" x14ac:dyDescent="0.25">
      <c r="A110" s="109"/>
      <c r="B110" s="63"/>
      <c r="C110" s="63"/>
      <c r="D110" s="110"/>
      <c r="E110" s="108"/>
      <c r="F110" s="183"/>
      <c r="G110" s="65"/>
    </row>
    <row r="112" spans="1:7" x14ac:dyDescent="0.25">
      <c r="G112" s="151"/>
    </row>
    <row r="116" spans="1:7" x14ac:dyDescent="0.25">
      <c r="A116" s="151"/>
      <c r="D116" s="151"/>
      <c r="E116" s="151"/>
    </row>
    <row r="117" spans="1:7" x14ac:dyDescent="0.25">
      <c r="D117" s="151"/>
      <c r="E117" s="151"/>
    </row>
    <row r="118" spans="1:7" x14ac:dyDescent="0.25">
      <c r="A118" s="151"/>
      <c r="D118" s="151"/>
      <c r="E118" s="151"/>
      <c r="G118" s="151"/>
    </row>
    <row r="119" spans="1:7" x14ac:dyDescent="0.25">
      <c r="A119" s="151"/>
      <c r="D119" s="151"/>
      <c r="E119" s="151"/>
      <c r="G119" s="151"/>
    </row>
    <row r="120" spans="1:7" x14ac:dyDescent="0.25">
      <c r="A120" s="151"/>
      <c r="D120" s="151"/>
      <c r="E120" s="151"/>
      <c r="G120" s="151"/>
    </row>
    <row r="121" spans="1:7" x14ac:dyDescent="0.25">
      <c r="A121" s="151"/>
      <c r="D121" s="151"/>
      <c r="E121" s="151"/>
      <c r="G121" s="151"/>
    </row>
    <row r="122" spans="1:7" x14ac:dyDescent="0.25">
      <c r="A122" s="151"/>
      <c r="D122" s="151"/>
      <c r="E122" s="151"/>
      <c r="G122" s="151"/>
    </row>
    <row r="123" spans="1:7" x14ac:dyDescent="0.25">
      <c r="A123" s="151"/>
      <c r="D123" s="151"/>
      <c r="E123" s="151"/>
      <c r="G123" s="151"/>
    </row>
    <row r="124" spans="1:7" x14ac:dyDescent="0.25">
      <c r="A124" s="151"/>
      <c r="D124" s="151"/>
      <c r="E124" s="151"/>
      <c r="G124" s="151"/>
    </row>
    <row r="125" spans="1:7" x14ac:dyDescent="0.25">
      <c r="A125" s="151"/>
      <c r="D125" s="151"/>
      <c r="E125" s="151"/>
      <c r="G125" s="151"/>
    </row>
    <row r="126" spans="1:7" x14ac:dyDescent="0.25">
      <c r="A126" s="151"/>
      <c r="D126" s="151"/>
      <c r="E126" s="151"/>
      <c r="G126" s="151"/>
    </row>
    <row r="127" spans="1:7" x14ac:dyDescent="0.25">
      <c r="A127" s="151"/>
      <c r="D127" s="151"/>
      <c r="E127" s="151"/>
      <c r="G127" s="151"/>
    </row>
    <row r="128" spans="1:7" x14ac:dyDescent="0.25">
      <c r="A128" s="151"/>
      <c r="D128" s="151"/>
      <c r="E128" s="151"/>
      <c r="G128" s="151"/>
    </row>
    <row r="129" spans="1:7" x14ac:dyDescent="0.25">
      <c r="A129" s="151"/>
      <c r="D129" s="151"/>
      <c r="E129" s="151"/>
      <c r="G129" s="151"/>
    </row>
    <row r="130" spans="1:7" x14ac:dyDescent="0.25">
      <c r="A130" s="151"/>
      <c r="D130" s="151"/>
      <c r="E130" s="151"/>
      <c r="G130" s="151"/>
    </row>
    <row r="131" spans="1:7" x14ac:dyDescent="0.25">
      <c r="A131" s="151"/>
      <c r="D131" s="151"/>
      <c r="E131" s="151"/>
      <c r="G131" s="151"/>
    </row>
    <row r="132" spans="1:7" x14ac:dyDescent="0.25">
      <c r="A132" s="151"/>
      <c r="D132" s="151"/>
      <c r="E132" s="151"/>
      <c r="G132" s="151"/>
    </row>
    <row r="133" spans="1:7" x14ac:dyDescent="0.25">
      <c r="A133" s="151"/>
      <c r="D133" s="151"/>
      <c r="E133" s="151"/>
      <c r="G133" s="151"/>
    </row>
    <row r="134" spans="1:7" x14ac:dyDescent="0.25">
      <c r="A134" s="151"/>
      <c r="D134" s="151"/>
      <c r="E134" s="151"/>
      <c r="G134" s="151"/>
    </row>
    <row r="135" spans="1:7" x14ac:dyDescent="0.25">
      <c r="A135" s="151"/>
      <c r="D135" s="151"/>
      <c r="E135" s="151"/>
      <c r="G135" s="151"/>
    </row>
    <row r="136" spans="1:7" x14ac:dyDescent="0.25">
      <c r="A136" s="151"/>
      <c r="D136" s="151"/>
      <c r="E136" s="151"/>
      <c r="G136" s="151"/>
    </row>
    <row r="137" spans="1:7" x14ac:dyDescent="0.25">
      <c r="A137" s="151"/>
      <c r="D137" s="151"/>
      <c r="E137" s="151"/>
      <c r="G137" s="151"/>
    </row>
    <row r="138" spans="1:7" x14ac:dyDescent="0.25">
      <c r="A138" s="151"/>
      <c r="D138" s="151"/>
      <c r="E138" s="151"/>
      <c r="G138" s="151"/>
    </row>
    <row r="139" spans="1:7" x14ac:dyDescent="0.25">
      <c r="A139" s="151"/>
      <c r="D139" s="151"/>
      <c r="E139" s="151"/>
      <c r="G139" s="151"/>
    </row>
    <row r="140" spans="1:7" x14ac:dyDescent="0.25">
      <c r="A140" s="151"/>
      <c r="D140" s="151"/>
      <c r="E140" s="151"/>
      <c r="G140" s="151"/>
    </row>
    <row r="141" spans="1:7" x14ac:dyDescent="0.25">
      <c r="A141" s="151"/>
      <c r="D141" s="151"/>
      <c r="E141" s="151"/>
      <c r="G141" s="151"/>
    </row>
    <row r="142" spans="1:7" x14ac:dyDescent="0.25">
      <c r="A142" s="151"/>
      <c r="D142" s="151"/>
      <c r="E142" s="151"/>
      <c r="G142" s="151"/>
    </row>
    <row r="143" spans="1:7" x14ac:dyDescent="0.25">
      <c r="A143" s="151"/>
      <c r="D143" s="151"/>
      <c r="E143" s="151"/>
      <c r="G143" s="151"/>
    </row>
    <row r="144" spans="1:7" x14ac:dyDescent="0.25">
      <c r="A144" s="151"/>
      <c r="D144" s="151"/>
      <c r="E144" s="151"/>
      <c r="G144" s="151"/>
    </row>
    <row r="145" spans="1:7" x14ac:dyDescent="0.25">
      <c r="A145" s="151"/>
      <c r="D145" s="151"/>
      <c r="E145" s="151"/>
      <c r="G145" s="151"/>
    </row>
    <row r="146" spans="1:7" x14ac:dyDescent="0.25">
      <c r="A146" s="151"/>
      <c r="D146" s="151"/>
      <c r="E146" s="151"/>
      <c r="G146" s="151"/>
    </row>
    <row r="147" spans="1:7" x14ac:dyDescent="0.25">
      <c r="A147" s="151"/>
      <c r="D147" s="151"/>
      <c r="E147" s="151"/>
      <c r="G147" s="151"/>
    </row>
    <row r="148" spans="1:7" x14ac:dyDescent="0.25">
      <c r="A148" s="151"/>
      <c r="D148" s="151"/>
      <c r="E148" s="151"/>
      <c r="G148" s="151"/>
    </row>
    <row r="149" spans="1:7" x14ac:dyDescent="0.25">
      <c r="A149" s="151"/>
      <c r="D149" s="151"/>
      <c r="E149" s="151"/>
      <c r="G149" s="151"/>
    </row>
    <row r="150" spans="1:7" x14ac:dyDescent="0.25">
      <c r="A150" s="151"/>
      <c r="D150" s="151"/>
      <c r="E150" s="151"/>
      <c r="G150" s="151"/>
    </row>
    <row r="151" spans="1:7" x14ac:dyDescent="0.25">
      <c r="A151" s="151"/>
      <c r="D151" s="151"/>
      <c r="E151" s="151"/>
      <c r="G151" s="151"/>
    </row>
    <row r="152" spans="1:7" x14ac:dyDescent="0.25">
      <c r="A152" s="151"/>
      <c r="D152" s="151"/>
      <c r="E152" s="151"/>
      <c r="G152" s="151"/>
    </row>
    <row r="153" spans="1:7" x14ac:dyDescent="0.25">
      <c r="A153" s="151"/>
      <c r="D153" s="151"/>
      <c r="E153" s="151"/>
      <c r="G153" s="151"/>
    </row>
    <row r="154" spans="1:7" x14ac:dyDescent="0.25">
      <c r="A154" s="151"/>
      <c r="D154" s="151"/>
      <c r="E154" s="151"/>
      <c r="G154" s="151"/>
    </row>
    <row r="155" spans="1:7" x14ac:dyDescent="0.25">
      <c r="A155" s="151"/>
      <c r="D155" s="151"/>
      <c r="E155" s="151"/>
      <c r="G155" s="151"/>
    </row>
    <row r="156" spans="1:7" x14ac:dyDescent="0.25">
      <c r="A156" s="151"/>
      <c r="D156" s="151"/>
      <c r="E156" s="151"/>
      <c r="G156" s="151"/>
    </row>
    <row r="157" spans="1:7" x14ac:dyDescent="0.25">
      <c r="A157" s="151"/>
      <c r="D157" s="151"/>
      <c r="E157" s="151"/>
      <c r="G157" s="151"/>
    </row>
    <row r="158" spans="1:7" x14ac:dyDescent="0.25">
      <c r="A158" s="151"/>
      <c r="D158" s="151"/>
      <c r="E158" s="151"/>
      <c r="G158" s="151"/>
    </row>
    <row r="159" spans="1:7" x14ac:dyDescent="0.25">
      <c r="A159" s="151"/>
      <c r="D159" s="151"/>
      <c r="E159" s="151"/>
      <c r="G159" s="151"/>
    </row>
    <row r="160" spans="1:7" x14ac:dyDescent="0.25">
      <c r="A160" s="151"/>
      <c r="D160" s="151"/>
      <c r="E160" s="151"/>
      <c r="G160" s="151"/>
    </row>
    <row r="161" spans="1:7" x14ac:dyDescent="0.25">
      <c r="A161" s="151"/>
      <c r="D161" s="151"/>
      <c r="E161" s="151"/>
      <c r="G161" s="151"/>
    </row>
    <row r="162" spans="1:7" x14ac:dyDescent="0.25">
      <c r="A162" s="151"/>
      <c r="D162" s="151"/>
      <c r="E162" s="151"/>
      <c r="G162" s="151"/>
    </row>
    <row r="163" spans="1:7" x14ac:dyDescent="0.25">
      <c r="A163" s="151"/>
      <c r="D163" s="151"/>
      <c r="E163" s="151"/>
      <c r="G163" s="151"/>
    </row>
    <row r="164" spans="1:7" x14ac:dyDescent="0.25">
      <c r="A164" s="151"/>
      <c r="D164" s="151"/>
      <c r="E164" s="151"/>
      <c r="G164" s="151"/>
    </row>
    <row r="165" spans="1:7" x14ac:dyDescent="0.25">
      <c r="A165" s="151"/>
      <c r="D165" s="151"/>
      <c r="E165" s="151"/>
      <c r="G165" s="151"/>
    </row>
    <row r="166" spans="1:7" x14ac:dyDescent="0.25">
      <c r="A166" s="151"/>
      <c r="D166" s="151"/>
      <c r="E166" s="151"/>
      <c r="G166" s="151"/>
    </row>
    <row r="167" spans="1:7" x14ac:dyDescent="0.25">
      <c r="A167" s="151"/>
      <c r="D167" s="151"/>
      <c r="E167" s="151"/>
      <c r="G167" s="151"/>
    </row>
    <row r="168" spans="1:7" x14ac:dyDescent="0.25">
      <c r="A168" s="151"/>
      <c r="D168" s="151"/>
      <c r="E168" s="151"/>
      <c r="G168" s="151"/>
    </row>
    <row r="169" spans="1:7" x14ac:dyDescent="0.25">
      <c r="A169" s="151"/>
      <c r="D169" s="151"/>
      <c r="E169" s="151"/>
      <c r="G169" s="151"/>
    </row>
    <row r="170" spans="1:7" x14ac:dyDescent="0.25">
      <c r="A170" s="151"/>
      <c r="D170" s="151"/>
      <c r="E170" s="151"/>
      <c r="G170" s="151"/>
    </row>
    <row r="171" spans="1:7" x14ac:dyDescent="0.25">
      <c r="A171" s="151"/>
      <c r="D171" s="151"/>
      <c r="E171" s="151"/>
      <c r="G171" s="151"/>
    </row>
    <row r="172" spans="1:7" x14ac:dyDescent="0.25">
      <c r="A172" s="151"/>
      <c r="D172" s="151"/>
      <c r="E172" s="151"/>
      <c r="G172" s="151"/>
    </row>
    <row r="173" spans="1:7" x14ac:dyDescent="0.25">
      <c r="A173" s="151"/>
      <c r="D173" s="151"/>
      <c r="E173" s="151"/>
      <c r="G173" s="151"/>
    </row>
    <row r="174" spans="1:7" x14ac:dyDescent="0.25">
      <c r="A174" s="151"/>
      <c r="D174" s="151"/>
      <c r="E174" s="151"/>
      <c r="G174" s="151"/>
    </row>
    <row r="175" spans="1:7" x14ac:dyDescent="0.25">
      <c r="A175" s="151"/>
      <c r="D175" s="151"/>
      <c r="E175" s="151"/>
      <c r="G175" s="151"/>
    </row>
    <row r="176" spans="1:7" x14ac:dyDescent="0.25">
      <c r="A176" s="151"/>
      <c r="D176" s="151"/>
      <c r="E176" s="151"/>
      <c r="G176" s="151"/>
    </row>
    <row r="177" spans="1:7" x14ac:dyDescent="0.25">
      <c r="A177" s="151"/>
      <c r="D177" s="151"/>
      <c r="E177" s="151"/>
      <c r="G177" s="151"/>
    </row>
    <row r="178" spans="1:7" x14ac:dyDescent="0.25">
      <c r="A178" s="151"/>
      <c r="D178" s="151"/>
      <c r="E178" s="151"/>
      <c r="G178" s="151"/>
    </row>
    <row r="179" spans="1:7" x14ac:dyDescent="0.25">
      <c r="A179" s="151"/>
      <c r="D179" s="151"/>
      <c r="E179" s="151"/>
      <c r="G179" s="151"/>
    </row>
    <row r="180" spans="1:7" x14ac:dyDescent="0.25">
      <c r="A180" s="151"/>
      <c r="D180" s="151"/>
      <c r="E180" s="151"/>
      <c r="G180" s="151"/>
    </row>
    <row r="181" spans="1:7" x14ac:dyDescent="0.25">
      <c r="A181" s="151"/>
      <c r="D181" s="151"/>
      <c r="E181" s="151"/>
      <c r="G181" s="151"/>
    </row>
    <row r="182" spans="1:7" x14ac:dyDescent="0.25">
      <c r="A182" s="151"/>
      <c r="D182" s="151"/>
      <c r="E182" s="151"/>
      <c r="G182" s="151"/>
    </row>
    <row r="183" spans="1:7" x14ac:dyDescent="0.25">
      <c r="A183" s="151"/>
      <c r="D183" s="151"/>
      <c r="E183" s="151"/>
      <c r="G183" s="151"/>
    </row>
    <row r="184" spans="1:7" x14ac:dyDescent="0.25">
      <c r="A184" s="151"/>
      <c r="D184" s="151"/>
      <c r="E184" s="151"/>
      <c r="G184" s="151"/>
    </row>
    <row r="185" spans="1:7" x14ac:dyDescent="0.25">
      <c r="A185" s="151"/>
      <c r="D185" s="151"/>
      <c r="E185" s="151"/>
      <c r="G185" s="151"/>
    </row>
    <row r="186" spans="1:7" x14ac:dyDescent="0.25">
      <c r="A186" s="151"/>
      <c r="D186" s="151"/>
      <c r="E186" s="151"/>
      <c r="G186" s="151"/>
    </row>
    <row r="187" spans="1:7" x14ac:dyDescent="0.25">
      <c r="A187" s="151"/>
      <c r="D187" s="151"/>
      <c r="E187" s="151"/>
      <c r="G187" s="151"/>
    </row>
    <row r="188" spans="1:7" x14ac:dyDescent="0.25">
      <c r="A188" s="151"/>
      <c r="D188" s="151"/>
      <c r="E188" s="151"/>
      <c r="G188" s="151"/>
    </row>
    <row r="189" spans="1:7" x14ac:dyDescent="0.25">
      <c r="A189" s="151"/>
      <c r="D189" s="151"/>
      <c r="E189" s="151"/>
      <c r="G189" s="151"/>
    </row>
    <row r="190" spans="1:7" x14ac:dyDescent="0.25">
      <c r="A190" s="151"/>
      <c r="D190" s="151"/>
      <c r="E190" s="151"/>
      <c r="G190" s="151"/>
    </row>
    <row r="191" spans="1:7" x14ac:dyDescent="0.25">
      <c r="A191" s="151"/>
      <c r="D191" s="151"/>
      <c r="E191" s="151"/>
      <c r="G191" s="151"/>
    </row>
    <row r="192" spans="1:7" x14ac:dyDescent="0.25">
      <c r="A192" s="151"/>
      <c r="D192" s="151"/>
      <c r="E192" s="151"/>
      <c r="G192" s="151"/>
    </row>
    <row r="193" spans="1:7" x14ac:dyDescent="0.25">
      <c r="A193" s="151"/>
      <c r="D193" s="151"/>
      <c r="E193" s="151"/>
      <c r="G193" s="151"/>
    </row>
    <row r="194" spans="1:7" x14ac:dyDescent="0.25">
      <c r="A194" s="151"/>
      <c r="D194" s="151"/>
      <c r="E194" s="151"/>
      <c r="G194" s="151"/>
    </row>
    <row r="195" spans="1:7" x14ac:dyDescent="0.25">
      <c r="A195" s="151"/>
      <c r="D195" s="151"/>
      <c r="E195" s="151"/>
      <c r="G195" s="151"/>
    </row>
    <row r="196" spans="1:7" x14ac:dyDescent="0.25">
      <c r="A196" s="151"/>
      <c r="D196" s="151"/>
      <c r="E196" s="151"/>
      <c r="G196" s="151"/>
    </row>
    <row r="197" spans="1:7" x14ac:dyDescent="0.25">
      <c r="A197" s="151"/>
      <c r="D197" s="151"/>
      <c r="E197" s="151"/>
      <c r="G197" s="151"/>
    </row>
    <row r="198" spans="1:7" x14ac:dyDescent="0.25">
      <c r="A198" s="151"/>
      <c r="D198" s="151"/>
      <c r="E198" s="151"/>
      <c r="G198" s="151"/>
    </row>
    <row r="199" spans="1:7" x14ac:dyDescent="0.25">
      <c r="A199" s="151"/>
      <c r="D199" s="151"/>
      <c r="E199" s="151"/>
      <c r="G199" s="151"/>
    </row>
    <row r="200" spans="1:7" x14ac:dyDescent="0.25">
      <c r="A200" s="151"/>
      <c r="D200" s="151"/>
      <c r="E200" s="151"/>
      <c r="G200" s="151"/>
    </row>
    <row r="201" spans="1:7" x14ac:dyDescent="0.25">
      <c r="A201" s="151"/>
      <c r="D201" s="151"/>
      <c r="E201" s="151"/>
      <c r="G201" s="151"/>
    </row>
    <row r="202" spans="1:7" x14ac:dyDescent="0.25">
      <c r="A202" s="151"/>
      <c r="D202" s="151"/>
      <c r="E202" s="151"/>
      <c r="G202" s="151"/>
    </row>
    <row r="203" spans="1:7" x14ac:dyDescent="0.25">
      <c r="A203" s="151"/>
      <c r="D203" s="151"/>
      <c r="E203" s="151"/>
      <c r="G203" s="151"/>
    </row>
    <row r="204" spans="1:7" x14ac:dyDescent="0.25">
      <c r="A204" s="151"/>
      <c r="D204" s="151"/>
      <c r="E204" s="151"/>
      <c r="G204" s="151"/>
    </row>
    <row r="205" spans="1:7" x14ac:dyDescent="0.25">
      <c r="A205" s="151"/>
      <c r="D205" s="151"/>
      <c r="E205" s="151"/>
      <c r="G205" s="151"/>
    </row>
    <row r="206" spans="1:7" x14ac:dyDescent="0.25">
      <c r="A206" s="151"/>
      <c r="D206" s="151"/>
      <c r="E206" s="151"/>
      <c r="G206" s="151"/>
    </row>
    <row r="207" spans="1:7" x14ac:dyDescent="0.25">
      <c r="A207" s="151"/>
      <c r="D207" s="151"/>
      <c r="E207" s="151"/>
      <c r="G207" s="151"/>
    </row>
    <row r="208" spans="1:7" x14ac:dyDescent="0.25">
      <c r="A208" s="151"/>
      <c r="D208" s="151"/>
      <c r="E208" s="151"/>
      <c r="G208" s="151"/>
    </row>
    <row r="209" spans="1:7" x14ac:dyDescent="0.25">
      <c r="A209" s="151"/>
      <c r="D209" s="151"/>
      <c r="E209" s="151"/>
      <c r="G209" s="151"/>
    </row>
    <row r="210" spans="1:7" x14ac:dyDescent="0.25">
      <c r="A210" s="151"/>
      <c r="D210" s="151"/>
      <c r="E210" s="151"/>
      <c r="G210" s="151"/>
    </row>
    <row r="211" spans="1:7" x14ac:dyDescent="0.25">
      <c r="A211" s="151"/>
      <c r="D211" s="151"/>
      <c r="E211" s="151"/>
      <c r="G211" s="151"/>
    </row>
    <row r="212" spans="1:7" x14ac:dyDescent="0.25">
      <c r="A212" s="151"/>
      <c r="D212" s="151"/>
      <c r="E212" s="151"/>
      <c r="G212" s="151"/>
    </row>
    <row r="213" spans="1:7" x14ac:dyDescent="0.25">
      <c r="A213" s="151"/>
      <c r="D213" s="151"/>
      <c r="E213" s="151"/>
      <c r="G213" s="151"/>
    </row>
    <row r="214" spans="1:7" x14ac:dyDescent="0.25">
      <c r="A214" s="151"/>
      <c r="D214" s="151"/>
      <c r="E214" s="151"/>
      <c r="G214" s="151"/>
    </row>
    <row r="215" spans="1:7" x14ac:dyDescent="0.25">
      <c r="A215" s="151"/>
      <c r="D215" s="151"/>
      <c r="E215" s="151"/>
      <c r="G215" s="151"/>
    </row>
    <row r="216" spans="1:7" x14ac:dyDescent="0.25">
      <c r="A216" s="151"/>
      <c r="D216" s="151"/>
      <c r="E216" s="151"/>
      <c r="G216" s="151"/>
    </row>
    <row r="217" spans="1:7" x14ac:dyDescent="0.25">
      <c r="A217" s="151"/>
      <c r="D217" s="151"/>
      <c r="E217" s="151"/>
      <c r="G217" s="151"/>
    </row>
    <row r="218" spans="1:7" x14ac:dyDescent="0.25">
      <c r="A218" s="151"/>
      <c r="D218" s="151"/>
      <c r="E218" s="151"/>
      <c r="G218" s="151"/>
    </row>
    <row r="219" spans="1:7" x14ac:dyDescent="0.25">
      <c r="A219" s="151"/>
      <c r="D219" s="151"/>
      <c r="E219" s="151"/>
      <c r="G219" s="151"/>
    </row>
    <row r="220" spans="1:7" x14ac:dyDescent="0.25">
      <c r="A220" s="151"/>
      <c r="D220" s="151"/>
      <c r="E220" s="151"/>
      <c r="G220" s="151"/>
    </row>
    <row r="221" spans="1:7" x14ac:dyDescent="0.25">
      <c r="A221" s="151"/>
      <c r="D221" s="151"/>
      <c r="E221" s="151"/>
      <c r="G221" s="151"/>
    </row>
    <row r="222" spans="1:7" x14ac:dyDescent="0.25">
      <c r="A222" s="151"/>
      <c r="D222" s="151"/>
      <c r="E222" s="151"/>
      <c r="G222" s="151"/>
    </row>
    <row r="223" spans="1:7" x14ac:dyDescent="0.25">
      <c r="A223" s="151"/>
      <c r="D223" s="151"/>
      <c r="E223" s="151"/>
      <c r="G223" s="151"/>
    </row>
    <row r="224" spans="1:7" x14ac:dyDescent="0.25">
      <c r="A224" s="151"/>
      <c r="D224" s="151"/>
      <c r="E224" s="151"/>
      <c r="G224" s="151"/>
    </row>
    <row r="225" spans="1:7" x14ac:dyDescent="0.25">
      <c r="A225" s="151"/>
      <c r="D225" s="151"/>
      <c r="E225" s="151"/>
      <c r="G225" s="151"/>
    </row>
    <row r="226" spans="1:7" x14ac:dyDescent="0.25">
      <c r="A226" s="151"/>
      <c r="D226" s="151"/>
      <c r="E226" s="151"/>
      <c r="G226" s="151"/>
    </row>
    <row r="227" spans="1:7" x14ac:dyDescent="0.25">
      <c r="A227" s="151"/>
      <c r="D227" s="151"/>
      <c r="E227" s="151"/>
      <c r="G227" s="151"/>
    </row>
    <row r="228" spans="1:7" x14ac:dyDescent="0.25">
      <c r="A228" s="151"/>
      <c r="D228" s="151"/>
      <c r="E228" s="151"/>
      <c r="G228" s="151"/>
    </row>
    <row r="229" spans="1:7" x14ac:dyDescent="0.25">
      <c r="A229" s="151"/>
      <c r="D229" s="151"/>
      <c r="E229" s="151"/>
      <c r="G229" s="151"/>
    </row>
    <row r="230" spans="1:7" x14ac:dyDescent="0.25">
      <c r="A230" s="151"/>
      <c r="D230" s="151"/>
      <c r="E230" s="151"/>
      <c r="G230" s="151"/>
    </row>
    <row r="231" spans="1:7" x14ac:dyDescent="0.25">
      <c r="A231" s="151"/>
      <c r="D231" s="151"/>
      <c r="E231" s="151"/>
      <c r="G231" s="151"/>
    </row>
    <row r="232" spans="1:7" x14ac:dyDescent="0.25">
      <c r="A232" s="151"/>
      <c r="D232" s="151"/>
      <c r="E232" s="151"/>
      <c r="G232" s="151"/>
    </row>
    <row r="233" spans="1:7" x14ac:dyDescent="0.25">
      <c r="A233" s="151"/>
      <c r="D233" s="151"/>
      <c r="E233" s="151"/>
      <c r="G233" s="151"/>
    </row>
    <row r="234" spans="1:7" x14ac:dyDescent="0.25">
      <c r="A234" s="151"/>
      <c r="D234" s="151"/>
      <c r="E234" s="151"/>
      <c r="G234" s="151"/>
    </row>
    <row r="235" spans="1:7" x14ac:dyDescent="0.25">
      <c r="A235" s="151"/>
      <c r="D235" s="151"/>
      <c r="E235" s="151"/>
      <c r="G235" s="151"/>
    </row>
    <row r="236" spans="1:7" x14ac:dyDescent="0.25">
      <c r="A236" s="151"/>
      <c r="D236" s="151"/>
      <c r="E236" s="151"/>
      <c r="G236" s="151"/>
    </row>
    <row r="237" spans="1:7" x14ac:dyDescent="0.25">
      <c r="A237" s="151"/>
      <c r="D237" s="151"/>
      <c r="E237" s="151"/>
      <c r="G237" s="151"/>
    </row>
    <row r="238" spans="1:7" x14ac:dyDescent="0.25">
      <c r="A238" s="151"/>
      <c r="D238" s="151"/>
      <c r="E238" s="151"/>
      <c r="G238" s="151"/>
    </row>
    <row r="239" spans="1:7" x14ac:dyDescent="0.25">
      <c r="A239" s="151"/>
      <c r="D239" s="151"/>
      <c r="E239" s="151"/>
      <c r="G239" s="151"/>
    </row>
    <row r="240" spans="1:7" x14ac:dyDescent="0.25">
      <c r="A240" s="151"/>
      <c r="D240" s="151"/>
      <c r="E240" s="151"/>
      <c r="G240" s="151"/>
    </row>
    <row r="241" spans="1:7" x14ac:dyDescent="0.25">
      <c r="A241" s="151"/>
      <c r="D241" s="151"/>
      <c r="E241" s="151"/>
      <c r="G241" s="151"/>
    </row>
    <row r="242" spans="1:7" x14ac:dyDescent="0.25">
      <c r="A242" s="151"/>
      <c r="D242" s="151"/>
      <c r="E242" s="151"/>
      <c r="G242" s="151"/>
    </row>
    <row r="243" spans="1:7" x14ac:dyDescent="0.25">
      <c r="A243" s="151"/>
      <c r="D243" s="151"/>
      <c r="E243" s="151"/>
      <c r="G243" s="151"/>
    </row>
    <row r="244" spans="1:7" x14ac:dyDescent="0.25">
      <c r="A244" s="151"/>
      <c r="D244" s="151"/>
      <c r="E244" s="151"/>
      <c r="G244" s="151"/>
    </row>
    <row r="245" spans="1:7" x14ac:dyDescent="0.25">
      <c r="A245" s="151"/>
      <c r="D245" s="151"/>
      <c r="E245" s="151"/>
      <c r="G245" s="151"/>
    </row>
    <row r="246" spans="1:7" x14ac:dyDescent="0.25">
      <c r="A246" s="151"/>
      <c r="D246" s="151"/>
      <c r="E246" s="151"/>
      <c r="G246" s="151"/>
    </row>
    <row r="247" spans="1:7" x14ac:dyDescent="0.25">
      <c r="A247" s="151"/>
      <c r="D247" s="151"/>
      <c r="E247" s="151"/>
      <c r="G247" s="151"/>
    </row>
    <row r="248" spans="1:7" x14ac:dyDescent="0.25">
      <c r="A248" s="151"/>
      <c r="D248" s="151"/>
      <c r="E248" s="151"/>
      <c r="G248" s="151"/>
    </row>
    <row r="249" spans="1:7" x14ac:dyDescent="0.25">
      <c r="A249" s="151"/>
      <c r="D249" s="151"/>
      <c r="E249" s="151"/>
      <c r="G249" s="151"/>
    </row>
    <row r="250" spans="1:7" x14ac:dyDescent="0.25">
      <c r="A250" s="151"/>
      <c r="D250" s="151"/>
      <c r="E250" s="151"/>
      <c r="G250" s="151"/>
    </row>
    <row r="251" spans="1:7" x14ac:dyDescent="0.25">
      <c r="A251" s="151"/>
      <c r="D251" s="151"/>
      <c r="E251" s="151"/>
      <c r="G251" s="151"/>
    </row>
    <row r="252" spans="1:7" x14ac:dyDescent="0.25">
      <c r="A252" s="151"/>
      <c r="D252" s="151"/>
      <c r="E252" s="151"/>
      <c r="G252" s="151"/>
    </row>
    <row r="253" spans="1:7" x14ac:dyDescent="0.25">
      <c r="A253" s="151"/>
      <c r="D253" s="151"/>
      <c r="E253" s="151"/>
      <c r="G253" s="151"/>
    </row>
    <row r="254" spans="1:7" x14ac:dyDescent="0.25">
      <c r="A254" s="151"/>
      <c r="D254" s="151"/>
      <c r="E254" s="151"/>
      <c r="G254" s="151"/>
    </row>
    <row r="255" spans="1:7" x14ac:dyDescent="0.25">
      <c r="A255" s="151"/>
      <c r="D255" s="151"/>
      <c r="E255" s="151"/>
      <c r="G255" s="151"/>
    </row>
    <row r="256" spans="1:7" x14ac:dyDescent="0.25">
      <c r="A256" s="151"/>
      <c r="D256" s="151"/>
      <c r="E256" s="151"/>
      <c r="G256" s="151"/>
    </row>
    <row r="257" spans="1:7" x14ac:dyDescent="0.25">
      <c r="A257" s="151"/>
      <c r="D257" s="151"/>
      <c r="E257" s="151"/>
      <c r="G257" s="151"/>
    </row>
    <row r="258" spans="1:7" x14ac:dyDescent="0.25">
      <c r="A258" s="151"/>
      <c r="D258" s="151"/>
      <c r="E258" s="151"/>
      <c r="G258" s="151"/>
    </row>
    <row r="259" spans="1:7" x14ac:dyDescent="0.25">
      <c r="A259" s="151"/>
      <c r="D259" s="151"/>
      <c r="E259" s="151"/>
      <c r="G259" s="151"/>
    </row>
    <row r="260" spans="1:7" x14ac:dyDescent="0.25">
      <c r="A260" s="151"/>
      <c r="D260" s="151"/>
      <c r="E260" s="151"/>
      <c r="G260" s="151"/>
    </row>
    <row r="261" spans="1:7" x14ac:dyDescent="0.25">
      <c r="A261" s="151"/>
      <c r="D261" s="151"/>
      <c r="E261" s="151"/>
      <c r="G261" s="151"/>
    </row>
    <row r="262" spans="1:7" x14ac:dyDescent="0.25">
      <c r="A262" s="151"/>
      <c r="D262" s="151"/>
      <c r="E262" s="151"/>
      <c r="G262" s="151"/>
    </row>
    <row r="263" spans="1:7" x14ac:dyDescent="0.25">
      <c r="A263" s="151"/>
      <c r="D263" s="151"/>
      <c r="E263" s="151"/>
      <c r="G263" s="151"/>
    </row>
    <row r="264" spans="1:7" x14ac:dyDescent="0.25">
      <c r="A264" s="151"/>
      <c r="D264" s="151"/>
      <c r="E264" s="151"/>
      <c r="G264" s="151"/>
    </row>
    <row r="265" spans="1:7" x14ac:dyDescent="0.25">
      <c r="A265" s="151"/>
      <c r="D265" s="151"/>
      <c r="E265" s="151"/>
      <c r="G265" s="151"/>
    </row>
    <row r="266" spans="1:7" x14ac:dyDescent="0.25">
      <c r="A266" s="151"/>
      <c r="D266" s="151"/>
      <c r="E266" s="151"/>
      <c r="G266" s="151"/>
    </row>
    <row r="267" spans="1:7" x14ac:dyDescent="0.25">
      <c r="A267" s="151"/>
      <c r="D267" s="151"/>
      <c r="E267" s="151"/>
      <c r="G267" s="151"/>
    </row>
    <row r="268" spans="1:7" x14ac:dyDescent="0.25">
      <c r="A268" s="151"/>
      <c r="D268" s="151"/>
      <c r="E268" s="151"/>
      <c r="G268" s="151"/>
    </row>
    <row r="269" spans="1:7" x14ac:dyDescent="0.25">
      <c r="A269" s="151"/>
      <c r="D269" s="151"/>
      <c r="E269" s="151"/>
      <c r="G269" s="151"/>
    </row>
    <row r="270" spans="1:7" x14ac:dyDescent="0.25">
      <c r="A270" s="151"/>
      <c r="D270" s="151"/>
      <c r="E270" s="151"/>
      <c r="G270" s="151"/>
    </row>
    <row r="271" spans="1:7" x14ac:dyDescent="0.25">
      <c r="A271" s="151"/>
      <c r="D271" s="151"/>
      <c r="E271" s="151"/>
      <c r="G271" s="151"/>
    </row>
    <row r="272" spans="1:7" x14ac:dyDescent="0.25">
      <c r="A272" s="151"/>
      <c r="D272" s="151"/>
      <c r="E272" s="151"/>
      <c r="G272" s="151"/>
    </row>
    <row r="273" spans="1:7" x14ac:dyDescent="0.25">
      <c r="A273" s="151"/>
      <c r="D273" s="151"/>
      <c r="E273" s="151"/>
      <c r="G273" s="151"/>
    </row>
    <row r="274" spans="1:7" x14ac:dyDescent="0.25">
      <c r="A274" s="151"/>
      <c r="D274" s="151"/>
      <c r="E274" s="151"/>
      <c r="G274" s="151"/>
    </row>
    <row r="275" spans="1:7" x14ac:dyDescent="0.25">
      <c r="A275" s="151"/>
      <c r="D275" s="151"/>
      <c r="E275" s="151"/>
      <c r="G275" s="151"/>
    </row>
    <row r="276" spans="1:7" x14ac:dyDescent="0.25">
      <c r="A276" s="151"/>
      <c r="D276" s="151"/>
      <c r="E276" s="151"/>
      <c r="G276" s="151"/>
    </row>
    <row r="277" spans="1:7" x14ac:dyDescent="0.25">
      <c r="A277" s="151"/>
      <c r="D277" s="151"/>
      <c r="E277" s="151"/>
      <c r="G277" s="151"/>
    </row>
    <row r="278" spans="1:7" x14ac:dyDescent="0.25">
      <c r="A278" s="151"/>
      <c r="D278" s="151"/>
      <c r="E278" s="151"/>
      <c r="G278" s="151"/>
    </row>
    <row r="279" spans="1:7" x14ac:dyDescent="0.25">
      <c r="A279" s="151"/>
      <c r="D279" s="151"/>
      <c r="E279" s="151"/>
      <c r="G279" s="151"/>
    </row>
    <row r="280" spans="1:7" x14ac:dyDescent="0.25">
      <c r="A280" s="151"/>
      <c r="D280" s="151"/>
      <c r="E280" s="151"/>
      <c r="G280" s="151"/>
    </row>
    <row r="281" spans="1:7" x14ac:dyDescent="0.25">
      <c r="A281" s="151"/>
      <c r="D281" s="151"/>
      <c r="E281" s="151"/>
      <c r="G281" s="151"/>
    </row>
    <row r="282" spans="1:7" x14ac:dyDescent="0.25">
      <c r="A282" s="151"/>
      <c r="D282" s="151"/>
      <c r="E282" s="151"/>
      <c r="G282" s="151"/>
    </row>
    <row r="283" spans="1:7" x14ac:dyDescent="0.25">
      <c r="A283" s="151"/>
      <c r="D283" s="151"/>
      <c r="E283" s="151"/>
      <c r="G283" s="151"/>
    </row>
    <row r="284" spans="1:7" x14ac:dyDescent="0.25">
      <c r="A284" s="151"/>
      <c r="D284" s="151"/>
      <c r="E284" s="151"/>
      <c r="G284" s="151"/>
    </row>
    <row r="285" spans="1:7" x14ac:dyDescent="0.25">
      <c r="A285" s="151"/>
      <c r="D285" s="151"/>
      <c r="E285" s="151"/>
      <c r="G285" s="151"/>
    </row>
    <row r="286" spans="1:7" x14ac:dyDescent="0.25">
      <c r="A286" s="151"/>
      <c r="D286" s="151"/>
      <c r="E286" s="151"/>
      <c r="G286" s="151"/>
    </row>
    <row r="287" spans="1:7" x14ac:dyDescent="0.25">
      <c r="A287" s="151"/>
      <c r="D287" s="151"/>
      <c r="E287" s="151"/>
      <c r="G287" s="151"/>
    </row>
    <row r="288" spans="1:7" x14ac:dyDescent="0.25">
      <c r="A288" s="151"/>
      <c r="D288" s="151"/>
      <c r="E288" s="151"/>
      <c r="G288" s="151"/>
    </row>
    <row r="289" spans="1:7" x14ac:dyDescent="0.25">
      <c r="A289" s="151"/>
      <c r="D289" s="151"/>
      <c r="E289" s="151"/>
      <c r="G289" s="151"/>
    </row>
    <row r="290" spans="1:7" x14ac:dyDescent="0.25">
      <c r="A290" s="151"/>
      <c r="D290" s="151"/>
      <c r="E290" s="151"/>
      <c r="G290" s="151"/>
    </row>
    <row r="291" spans="1:7" x14ac:dyDescent="0.25">
      <c r="A291" s="151"/>
      <c r="D291" s="151"/>
      <c r="E291" s="151"/>
      <c r="G291" s="151"/>
    </row>
    <row r="292" spans="1:7" x14ac:dyDescent="0.25">
      <c r="A292" s="151"/>
      <c r="D292" s="151"/>
      <c r="E292" s="151"/>
      <c r="G292" s="151"/>
    </row>
    <row r="293" spans="1:7" x14ac:dyDescent="0.25">
      <c r="A293" s="151"/>
      <c r="D293" s="151"/>
      <c r="E293" s="151"/>
      <c r="G293" s="151"/>
    </row>
    <row r="294" spans="1:7" x14ac:dyDescent="0.25">
      <c r="A294" s="151"/>
      <c r="D294" s="151"/>
      <c r="E294" s="151"/>
      <c r="G294" s="151"/>
    </row>
    <row r="295" spans="1:7" x14ac:dyDescent="0.25">
      <c r="A295" s="151"/>
      <c r="D295" s="151"/>
      <c r="E295" s="151"/>
      <c r="G295" s="151"/>
    </row>
    <row r="296" spans="1:7" x14ac:dyDescent="0.25">
      <c r="A296" s="151"/>
      <c r="D296" s="151"/>
      <c r="E296" s="151"/>
      <c r="G296" s="151"/>
    </row>
    <row r="297" spans="1:7" x14ac:dyDescent="0.25">
      <c r="A297" s="151"/>
      <c r="D297" s="151"/>
      <c r="E297" s="151"/>
      <c r="G297" s="151"/>
    </row>
    <row r="298" spans="1:7" x14ac:dyDescent="0.25">
      <c r="A298" s="151"/>
      <c r="D298" s="151"/>
      <c r="E298" s="151"/>
      <c r="G298" s="151"/>
    </row>
    <row r="299" spans="1:7" x14ac:dyDescent="0.25">
      <c r="A299" s="151"/>
      <c r="D299" s="151"/>
      <c r="E299" s="151"/>
      <c r="G299" s="151"/>
    </row>
    <row r="300" spans="1:7" x14ac:dyDescent="0.25">
      <c r="A300" s="151"/>
      <c r="D300" s="151"/>
      <c r="E300" s="151"/>
      <c r="G300" s="151"/>
    </row>
    <row r="301" spans="1:7" x14ac:dyDescent="0.25">
      <c r="A301" s="151"/>
      <c r="D301" s="151"/>
      <c r="E301" s="151"/>
      <c r="G301" s="151"/>
    </row>
    <row r="302" spans="1:7" x14ac:dyDescent="0.25">
      <c r="A302" s="151"/>
      <c r="D302" s="151"/>
      <c r="E302" s="151"/>
      <c r="G302" s="151"/>
    </row>
    <row r="303" spans="1:7" x14ac:dyDescent="0.25">
      <c r="A303" s="151"/>
      <c r="D303" s="151"/>
      <c r="E303" s="151"/>
      <c r="G303" s="151"/>
    </row>
    <row r="304" spans="1:7" x14ac:dyDescent="0.25">
      <c r="A304" s="151"/>
      <c r="D304" s="151"/>
      <c r="E304" s="151"/>
      <c r="G304" s="151"/>
    </row>
    <row r="305" spans="1:7" x14ac:dyDescent="0.25">
      <c r="A305" s="151"/>
      <c r="D305" s="151"/>
      <c r="E305" s="151"/>
      <c r="G305" s="151"/>
    </row>
    <row r="306" spans="1:7" x14ac:dyDescent="0.25">
      <c r="A306" s="151"/>
      <c r="D306" s="151"/>
      <c r="E306" s="151"/>
      <c r="G306" s="151"/>
    </row>
    <row r="307" spans="1:7" x14ac:dyDescent="0.25">
      <c r="A307" s="151"/>
      <c r="D307" s="151"/>
      <c r="E307" s="151"/>
      <c r="G307" s="151"/>
    </row>
    <row r="308" spans="1:7" x14ac:dyDescent="0.25">
      <c r="A308" s="151"/>
      <c r="D308" s="151"/>
      <c r="E308" s="151"/>
      <c r="G308" s="151"/>
    </row>
    <row r="309" spans="1:7" x14ac:dyDescent="0.25">
      <c r="A309" s="151"/>
      <c r="D309" s="151"/>
      <c r="E309" s="151"/>
      <c r="G309" s="151"/>
    </row>
    <row r="310" spans="1:7" x14ac:dyDescent="0.25">
      <c r="A310" s="151"/>
      <c r="D310" s="151"/>
      <c r="E310" s="151"/>
      <c r="G310" s="151"/>
    </row>
    <row r="311" spans="1:7" x14ac:dyDescent="0.25">
      <c r="A311" s="151"/>
      <c r="D311" s="151"/>
      <c r="E311" s="151"/>
      <c r="G311" s="151"/>
    </row>
    <row r="312" spans="1:7" x14ac:dyDescent="0.25">
      <c r="A312" s="151"/>
      <c r="D312" s="151"/>
      <c r="E312" s="151"/>
      <c r="G312" s="151"/>
    </row>
    <row r="313" spans="1:7" x14ac:dyDescent="0.25">
      <c r="A313" s="151"/>
      <c r="D313" s="151"/>
      <c r="E313" s="151"/>
      <c r="G313" s="151"/>
    </row>
    <row r="314" spans="1:7" x14ac:dyDescent="0.25">
      <c r="A314" s="151"/>
      <c r="D314" s="151"/>
      <c r="E314" s="151"/>
      <c r="G314" s="151"/>
    </row>
    <row r="315" spans="1:7" x14ac:dyDescent="0.25">
      <c r="A315" s="151"/>
      <c r="D315" s="151"/>
      <c r="E315" s="151"/>
      <c r="G315" s="151"/>
    </row>
    <row r="316" spans="1:7" x14ac:dyDescent="0.25">
      <c r="A316" s="151"/>
      <c r="D316" s="151"/>
      <c r="E316" s="151"/>
      <c r="G316" s="151"/>
    </row>
    <row r="317" spans="1:7" x14ac:dyDescent="0.25">
      <c r="A317" s="151"/>
      <c r="D317" s="151"/>
      <c r="E317" s="151"/>
      <c r="G317" s="151"/>
    </row>
    <row r="318" spans="1:7" x14ac:dyDescent="0.25">
      <c r="A318" s="151"/>
      <c r="D318" s="151"/>
      <c r="E318" s="151"/>
      <c r="G318" s="151"/>
    </row>
    <row r="319" spans="1:7" x14ac:dyDescent="0.25">
      <c r="A319" s="151"/>
      <c r="D319" s="151"/>
      <c r="E319" s="151"/>
      <c r="G319" s="151"/>
    </row>
    <row r="320" spans="1:7" x14ac:dyDescent="0.25">
      <c r="A320" s="151"/>
      <c r="D320" s="151"/>
      <c r="E320" s="151"/>
      <c r="G320" s="151"/>
    </row>
    <row r="321" spans="1:7" x14ac:dyDescent="0.25">
      <c r="A321" s="151"/>
      <c r="D321" s="151"/>
      <c r="E321" s="151"/>
      <c r="G321" s="151"/>
    </row>
    <row r="322" spans="1:7" x14ac:dyDescent="0.25">
      <c r="A322" s="151"/>
      <c r="D322" s="151"/>
      <c r="E322" s="151"/>
      <c r="G322" s="151"/>
    </row>
    <row r="323" spans="1:7" x14ac:dyDescent="0.25">
      <c r="A323" s="151"/>
      <c r="D323" s="151"/>
      <c r="E323" s="151"/>
      <c r="G323" s="151"/>
    </row>
    <row r="324" spans="1:7" x14ac:dyDescent="0.25">
      <c r="A324" s="151"/>
      <c r="D324" s="151"/>
      <c r="E324" s="151"/>
      <c r="G324" s="151"/>
    </row>
    <row r="325" spans="1:7" x14ac:dyDescent="0.25">
      <c r="A325" s="151"/>
      <c r="D325" s="151"/>
      <c r="E325" s="151"/>
      <c r="G325" s="151"/>
    </row>
    <row r="326" spans="1:7" x14ac:dyDescent="0.25">
      <c r="A326" s="151"/>
      <c r="D326" s="151"/>
      <c r="E326" s="151"/>
      <c r="G326" s="151"/>
    </row>
    <row r="327" spans="1:7" x14ac:dyDescent="0.25">
      <c r="A327" s="151"/>
      <c r="D327" s="151"/>
      <c r="E327" s="151"/>
      <c r="G327" s="151"/>
    </row>
    <row r="328" spans="1:7" x14ac:dyDescent="0.25">
      <c r="A328" s="151"/>
      <c r="D328" s="151"/>
      <c r="E328" s="151"/>
      <c r="G328" s="151"/>
    </row>
    <row r="329" spans="1:7" x14ac:dyDescent="0.25">
      <c r="A329" s="151"/>
      <c r="D329" s="151"/>
      <c r="E329" s="151"/>
      <c r="G329" s="151"/>
    </row>
    <row r="330" spans="1:7" x14ac:dyDescent="0.25">
      <c r="A330" s="151"/>
      <c r="D330" s="151"/>
      <c r="E330" s="151"/>
      <c r="G330" s="151"/>
    </row>
    <row r="331" spans="1:7" x14ac:dyDescent="0.25">
      <c r="A331" s="151"/>
      <c r="D331" s="151"/>
      <c r="E331" s="151"/>
      <c r="G331" s="151"/>
    </row>
    <row r="332" spans="1:7" x14ac:dyDescent="0.25">
      <c r="A332" s="151"/>
      <c r="D332" s="151"/>
      <c r="E332" s="151"/>
      <c r="G332" s="151"/>
    </row>
    <row r="333" spans="1:7" x14ac:dyDescent="0.25">
      <c r="A333" s="151"/>
      <c r="D333" s="151"/>
      <c r="E333" s="151"/>
      <c r="G333" s="151"/>
    </row>
    <row r="334" spans="1:7" x14ac:dyDescent="0.25">
      <c r="A334" s="151"/>
      <c r="D334" s="151"/>
      <c r="E334" s="151"/>
      <c r="G334" s="151"/>
    </row>
    <row r="335" spans="1:7" x14ac:dyDescent="0.25">
      <c r="A335" s="151"/>
      <c r="D335" s="151"/>
      <c r="E335" s="151"/>
      <c r="G335" s="151"/>
    </row>
    <row r="336" spans="1:7" x14ac:dyDescent="0.25">
      <c r="A336" s="151"/>
      <c r="D336" s="151"/>
      <c r="E336" s="151"/>
      <c r="G336" s="151"/>
    </row>
    <row r="337" spans="1:7" x14ac:dyDescent="0.25">
      <c r="A337" s="151"/>
      <c r="D337" s="151"/>
      <c r="E337" s="151"/>
      <c r="G337" s="151"/>
    </row>
    <row r="338" spans="1:7" x14ac:dyDescent="0.25">
      <c r="A338" s="151"/>
      <c r="D338" s="151"/>
      <c r="E338" s="151"/>
      <c r="G338" s="151"/>
    </row>
    <row r="339" spans="1:7" x14ac:dyDescent="0.25">
      <c r="A339" s="151"/>
      <c r="D339" s="151"/>
      <c r="E339" s="151"/>
      <c r="G339" s="151"/>
    </row>
    <row r="340" spans="1:7" x14ac:dyDescent="0.25">
      <c r="A340" s="151"/>
      <c r="D340" s="151"/>
      <c r="E340" s="151"/>
      <c r="G340" s="151"/>
    </row>
    <row r="341" spans="1:7" x14ac:dyDescent="0.25">
      <c r="A341" s="151"/>
      <c r="D341" s="151"/>
      <c r="E341" s="151"/>
      <c r="G341" s="151"/>
    </row>
    <row r="342" spans="1:7" x14ac:dyDescent="0.25">
      <c r="A342" s="151"/>
      <c r="D342" s="151"/>
      <c r="E342" s="151"/>
      <c r="G342" s="151"/>
    </row>
    <row r="343" spans="1:7" x14ac:dyDescent="0.25">
      <c r="A343" s="151"/>
      <c r="D343" s="151"/>
      <c r="E343" s="151"/>
      <c r="G343" s="151"/>
    </row>
    <row r="344" spans="1:7" x14ac:dyDescent="0.25">
      <c r="A344" s="151"/>
      <c r="D344" s="151"/>
      <c r="E344" s="151"/>
      <c r="G344" s="151"/>
    </row>
    <row r="345" spans="1:7" x14ac:dyDescent="0.25">
      <c r="A345" s="151"/>
      <c r="D345" s="151"/>
      <c r="E345" s="151"/>
      <c r="G345" s="151"/>
    </row>
    <row r="346" spans="1:7" x14ac:dyDescent="0.25">
      <c r="A346" s="151"/>
      <c r="D346" s="151"/>
      <c r="E346" s="151"/>
      <c r="G346" s="151"/>
    </row>
    <row r="347" spans="1:7" x14ac:dyDescent="0.25">
      <c r="A347" s="151"/>
      <c r="D347" s="151"/>
      <c r="E347" s="151"/>
      <c r="G347" s="151"/>
    </row>
    <row r="348" spans="1:7" x14ac:dyDescent="0.25">
      <c r="A348" s="151"/>
      <c r="D348" s="151"/>
      <c r="E348" s="151"/>
      <c r="G348" s="151"/>
    </row>
    <row r="349" spans="1:7" x14ac:dyDescent="0.25">
      <c r="A349" s="151"/>
      <c r="D349" s="151"/>
      <c r="E349" s="151"/>
      <c r="G349" s="151"/>
    </row>
    <row r="350" spans="1:7" x14ac:dyDescent="0.25">
      <c r="A350" s="151"/>
      <c r="D350" s="151"/>
      <c r="E350" s="151"/>
      <c r="G350" s="151"/>
    </row>
    <row r="351" spans="1:7" x14ac:dyDescent="0.25">
      <c r="A351" s="151"/>
      <c r="D351" s="151"/>
      <c r="E351" s="151"/>
      <c r="G351" s="151"/>
    </row>
    <row r="352" spans="1:7" x14ac:dyDescent="0.25">
      <c r="A352" s="151"/>
      <c r="D352" s="151"/>
      <c r="E352" s="151"/>
      <c r="G352" s="151"/>
    </row>
    <row r="353" spans="1:7" x14ac:dyDescent="0.25">
      <c r="A353" s="151"/>
      <c r="D353" s="151"/>
      <c r="E353" s="151"/>
      <c r="G353" s="151"/>
    </row>
    <row r="354" spans="1:7" x14ac:dyDescent="0.25">
      <c r="A354" s="151"/>
      <c r="D354" s="151"/>
      <c r="E354" s="151"/>
      <c r="G354" s="151"/>
    </row>
    <row r="355" spans="1:7" x14ac:dyDescent="0.25">
      <c r="A355" s="151"/>
      <c r="D355" s="151"/>
      <c r="E355" s="151"/>
      <c r="G355" s="151"/>
    </row>
    <row r="356" spans="1:7" x14ac:dyDescent="0.25">
      <c r="A356" s="151"/>
      <c r="D356" s="151"/>
      <c r="E356" s="151"/>
      <c r="G356" s="151"/>
    </row>
    <row r="357" spans="1:7" x14ac:dyDescent="0.25">
      <c r="A357" s="151"/>
      <c r="D357" s="151"/>
      <c r="E357" s="151"/>
      <c r="G357" s="151"/>
    </row>
    <row r="358" spans="1:7" x14ac:dyDescent="0.25">
      <c r="A358" s="151"/>
      <c r="D358" s="151"/>
      <c r="E358" s="151"/>
      <c r="G358" s="151"/>
    </row>
    <row r="359" spans="1:7" x14ac:dyDescent="0.25">
      <c r="A359" s="151"/>
      <c r="D359" s="151"/>
      <c r="E359" s="151"/>
      <c r="G359" s="151"/>
    </row>
    <row r="360" spans="1:7" x14ac:dyDescent="0.25">
      <c r="A360" s="151"/>
      <c r="D360" s="151"/>
      <c r="E360" s="151"/>
      <c r="G360" s="151"/>
    </row>
    <row r="361" spans="1:7" x14ac:dyDescent="0.25">
      <c r="A361" s="151"/>
      <c r="D361" s="151"/>
      <c r="E361" s="151"/>
      <c r="G361" s="151"/>
    </row>
    <row r="362" spans="1:7" x14ac:dyDescent="0.25">
      <c r="A362" s="151"/>
      <c r="D362" s="151"/>
      <c r="E362" s="151"/>
      <c r="G362" s="151"/>
    </row>
    <row r="363" spans="1:7" x14ac:dyDescent="0.25">
      <c r="A363" s="151"/>
      <c r="D363" s="151"/>
      <c r="E363" s="151"/>
      <c r="G363" s="151"/>
    </row>
    <row r="364" spans="1:7" x14ac:dyDescent="0.25">
      <c r="A364" s="151"/>
      <c r="D364" s="151"/>
      <c r="E364" s="151"/>
      <c r="G364" s="151"/>
    </row>
    <row r="365" spans="1:7" x14ac:dyDescent="0.25">
      <c r="A365" s="151"/>
      <c r="D365" s="151"/>
      <c r="E365" s="151"/>
      <c r="G365" s="151"/>
    </row>
    <row r="366" spans="1:7" x14ac:dyDescent="0.25">
      <c r="A366" s="151"/>
      <c r="D366" s="151"/>
      <c r="E366" s="151"/>
      <c r="G366" s="151"/>
    </row>
    <row r="367" spans="1:7" x14ac:dyDescent="0.25">
      <c r="A367" s="151"/>
      <c r="D367" s="151"/>
      <c r="E367" s="151"/>
      <c r="G367" s="151"/>
    </row>
    <row r="368" spans="1:7" x14ac:dyDescent="0.25">
      <c r="A368" s="151"/>
      <c r="D368" s="151"/>
      <c r="E368" s="151"/>
      <c r="G368" s="151"/>
    </row>
    <row r="369" spans="1:7" x14ac:dyDescent="0.25">
      <c r="A369" s="151"/>
      <c r="D369" s="151"/>
      <c r="E369" s="151"/>
      <c r="G369" s="151"/>
    </row>
    <row r="370" spans="1:7" x14ac:dyDescent="0.25">
      <c r="A370" s="151"/>
      <c r="D370" s="151"/>
      <c r="E370" s="151"/>
      <c r="G370" s="151"/>
    </row>
    <row r="371" spans="1:7" x14ac:dyDescent="0.25">
      <c r="A371" s="151"/>
      <c r="D371" s="151"/>
      <c r="E371" s="151"/>
      <c r="G371" s="151"/>
    </row>
    <row r="372" spans="1:7" x14ac:dyDescent="0.25">
      <c r="A372" s="151"/>
      <c r="D372" s="151"/>
      <c r="E372" s="151"/>
      <c r="G372" s="151"/>
    </row>
    <row r="373" spans="1:7" x14ac:dyDescent="0.25">
      <c r="A373" s="151"/>
      <c r="D373" s="151"/>
      <c r="E373" s="151"/>
      <c r="G373" s="151"/>
    </row>
    <row r="374" spans="1:7" x14ac:dyDescent="0.25">
      <c r="A374" s="151"/>
      <c r="D374" s="151"/>
      <c r="E374" s="151"/>
      <c r="G374" s="151"/>
    </row>
    <row r="375" spans="1:7" x14ac:dyDescent="0.25">
      <c r="A375" s="151"/>
      <c r="D375" s="151"/>
      <c r="E375" s="151"/>
      <c r="G375" s="151"/>
    </row>
    <row r="376" spans="1:7" x14ac:dyDescent="0.25">
      <c r="A376" s="151"/>
      <c r="D376" s="151"/>
      <c r="E376" s="151"/>
      <c r="G376" s="151"/>
    </row>
    <row r="377" spans="1:7" x14ac:dyDescent="0.25">
      <c r="A377" s="151"/>
      <c r="D377" s="151"/>
      <c r="E377" s="151"/>
      <c r="G377" s="151"/>
    </row>
    <row r="378" spans="1:7" x14ac:dyDescent="0.25">
      <c r="A378" s="151"/>
      <c r="D378" s="151"/>
      <c r="E378" s="151"/>
      <c r="G378" s="151"/>
    </row>
    <row r="379" spans="1:7" x14ac:dyDescent="0.25">
      <c r="A379" s="151"/>
      <c r="D379" s="151"/>
      <c r="E379" s="151"/>
      <c r="G379" s="151"/>
    </row>
    <row r="380" spans="1:7" x14ac:dyDescent="0.25">
      <c r="A380" s="151"/>
      <c r="D380" s="151"/>
      <c r="E380" s="151"/>
      <c r="G380" s="151"/>
    </row>
    <row r="381" spans="1:7" x14ac:dyDescent="0.25">
      <c r="A381" s="151"/>
      <c r="D381" s="151"/>
      <c r="E381" s="151"/>
      <c r="G381" s="151"/>
    </row>
    <row r="382" spans="1:7" x14ac:dyDescent="0.25">
      <c r="A382" s="151"/>
      <c r="D382" s="151"/>
      <c r="E382" s="151"/>
      <c r="G382" s="151"/>
    </row>
    <row r="383" spans="1:7" x14ac:dyDescent="0.25">
      <c r="A383" s="151"/>
      <c r="D383" s="151"/>
      <c r="E383" s="151"/>
      <c r="G383" s="151"/>
    </row>
    <row r="384" spans="1:7" x14ac:dyDescent="0.25">
      <c r="A384" s="151"/>
      <c r="D384" s="151"/>
      <c r="E384" s="151"/>
      <c r="G384" s="151"/>
    </row>
    <row r="385" spans="1:7" x14ac:dyDescent="0.25">
      <c r="A385" s="151"/>
      <c r="D385" s="151"/>
      <c r="E385" s="151"/>
      <c r="G385" s="151"/>
    </row>
    <row r="386" spans="1:7" x14ac:dyDescent="0.25">
      <c r="A386" s="151"/>
      <c r="D386" s="151"/>
      <c r="E386" s="151"/>
      <c r="G386" s="151"/>
    </row>
    <row r="387" spans="1:7" x14ac:dyDescent="0.25">
      <c r="A387" s="151"/>
      <c r="D387" s="151"/>
      <c r="E387" s="151"/>
      <c r="G387" s="151"/>
    </row>
    <row r="388" spans="1:7" x14ac:dyDescent="0.25">
      <c r="A388" s="151"/>
      <c r="D388" s="151"/>
      <c r="E388" s="151"/>
      <c r="G388" s="151"/>
    </row>
    <row r="389" spans="1:7" x14ac:dyDescent="0.25">
      <c r="A389" s="151"/>
      <c r="D389" s="151"/>
      <c r="E389" s="151"/>
      <c r="G389" s="151"/>
    </row>
    <row r="390" spans="1:7" x14ac:dyDescent="0.25">
      <c r="A390" s="151"/>
      <c r="D390" s="151"/>
      <c r="E390" s="151"/>
      <c r="G390" s="151"/>
    </row>
    <row r="391" spans="1:7" x14ac:dyDescent="0.25">
      <c r="A391" s="151"/>
      <c r="D391" s="151"/>
      <c r="E391" s="151"/>
      <c r="G391" s="151"/>
    </row>
    <row r="392" spans="1:7" x14ac:dyDescent="0.25">
      <c r="A392" s="151"/>
      <c r="D392" s="151"/>
      <c r="E392" s="151"/>
      <c r="G392" s="151"/>
    </row>
    <row r="393" spans="1:7" x14ac:dyDescent="0.25">
      <c r="A393" s="151"/>
      <c r="D393" s="151"/>
      <c r="E393" s="151"/>
      <c r="G393" s="151"/>
    </row>
    <row r="394" spans="1:7" x14ac:dyDescent="0.25">
      <c r="A394" s="151"/>
      <c r="D394" s="151"/>
      <c r="E394" s="151"/>
      <c r="G394" s="151"/>
    </row>
    <row r="395" spans="1:7" x14ac:dyDescent="0.25">
      <c r="A395" s="151"/>
      <c r="D395" s="151"/>
      <c r="E395" s="151"/>
      <c r="G395" s="151"/>
    </row>
    <row r="396" spans="1:7" x14ac:dyDescent="0.25">
      <c r="A396" s="151"/>
      <c r="D396" s="151"/>
      <c r="E396" s="151"/>
      <c r="G396" s="151"/>
    </row>
    <row r="397" spans="1:7" x14ac:dyDescent="0.25">
      <c r="A397" s="151"/>
      <c r="D397" s="151"/>
      <c r="E397" s="151"/>
      <c r="G397" s="151"/>
    </row>
    <row r="398" spans="1:7" x14ac:dyDescent="0.25">
      <c r="A398" s="151"/>
      <c r="D398" s="151"/>
      <c r="E398" s="151"/>
      <c r="G398" s="151"/>
    </row>
    <row r="399" spans="1:7" x14ac:dyDescent="0.25">
      <c r="A399" s="151"/>
      <c r="D399" s="151"/>
      <c r="E399" s="151"/>
      <c r="G399" s="151"/>
    </row>
    <row r="400" spans="1:7" x14ac:dyDescent="0.25">
      <c r="A400" s="151"/>
      <c r="D400" s="151"/>
      <c r="E400" s="151"/>
      <c r="G400" s="151"/>
    </row>
    <row r="401" spans="1:7" x14ac:dyDescent="0.25">
      <c r="A401" s="151"/>
      <c r="D401" s="151"/>
      <c r="E401" s="151"/>
      <c r="G401" s="151"/>
    </row>
    <row r="402" spans="1:7" x14ac:dyDescent="0.25">
      <c r="A402" s="151"/>
      <c r="D402" s="151"/>
      <c r="E402" s="151"/>
      <c r="G402" s="151"/>
    </row>
    <row r="403" spans="1:7" x14ac:dyDescent="0.25">
      <c r="A403" s="151"/>
      <c r="D403" s="151"/>
      <c r="E403" s="151"/>
      <c r="G403" s="151"/>
    </row>
    <row r="404" spans="1:7" x14ac:dyDescent="0.25">
      <c r="A404" s="151"/>
      <c r="D404" s="151"/>
      <c r="E404" s="151"/>
      <c r="G404" s="151"/>
    </row>
    <row r="405" spans="1:7" x14ac:dyDescent="0.25">
      <c r="A405" s="151"/>
      <c r="D405" s="151"/>
      <c r="E405" s="151"/>
      <c r="G405" s="151"/>
    </row>
    <row r="406" spans="1:7" x14ac:dyDescent="0.25">
      <c r="A406" s="151"/>
      <c r="D406" s="151"/>
      <c r="E406" s="151"/>
      <c r="G406" s="151"/>
    </row>
    <row r="407" spans="1:7" x14ac:dyDescent="0.25">
      <c r="A407" s="151"/>
      <c r="D407" s="151"/>
      <c r="E407" s="151"/>
      <c r="G407" s="151"/>
    </row>
    <row r="408" spans="1:7" x14ac:dyDescent="0.25">
      <c r="A408" s="151"/>
      <c r="D408" s="151"/>
      <c r="E408" s="151"/>
      <c r="G408" s="151"/>
    </row>
    <row r="409" spans="1:7" x14ac:dyDescent="0.25">
      <c r="A409" s="151"/>
      <c r="D409" s="151"/>
      <c r="E409" s="151"/>
      <c r="G409" s="151"/>
    </row>
    <row r="410" spans="1:7" x14ac:dyDescent="0.25">
      <c r="A410" s="151"/>
      <c r="D410" s="151"/>
      <c r="E410" s="151"/>
      <c r="G410" s="151"/>
    </row>
    <row r="411" spans="1:7" x14ac:dyDescent="0.25">
      <c r="A411" s="151"/>
      <c r="D411" s="151"/>
      <c r="E411" s="151"/>
      <c r="G411" s="151"/>
    </row>
    <row r="412" spans="1:7" x14ac:dyDescent="0.25">
      <c r="A412" s="151"/>
      <c r="D412" s="151"/>
      <c r="E412" s="151"/>
      <c r="G412" s="151"/>
    </row>
    <row r="413" spans="1:7" x14ac:dyDescent="0.25">
      <c r="A413" s="151"/>
      <c r="D413" s="151"/>
      <c r="E413" s="151"/>
      <c r="G413" s="151"/>
    </row>
    <row r="414" spans="1:7" x14ac:dyDescent="0.25">
      <c r="A414" s="151"/>
      <c r="D414" s="151"/>
      <c r="E414" s="151"/>
      <c r="G414" s="151"/>
    </row>
    <row r="415" spans="1:7" x14ac:dyDescent="0.25">
      <c r="A415" s="151"/>
      <c r="D415" s="151"/>
      <c r="E415" s="151"/>
      <c r="G415" s="151"/>
    </row>
    <row r="416" spans="1:7" x14ac:dyDescent="0.25">
      <c r="A416" s="151"/>
      <c r="D416" s="151"/>
      <c r="E416" s="151"/>
      <c r="G416" s="151"/>
    </row>
    <row r="417" spans="1:7" x14ac:dyDescent="0.25">
      <c r="A417" s="151"/>
      <c r="D417" s="151"/>
      <c r="E417" s="151"/>
      <c r="G417" s="151"/>
    </row>
    <row r="418" spans="1:7" x14ac:dyDescent="0.25">
      <c r="A418" s="151"/>
      <c r="D418" s="151"/>
      <c r="E418" s="151"/>
      <c r="G418" s="151"/>
    </row>
    <row r="419" spans="1:7" x14ac:dyDescent="0.25">
      <c r="A419" s="151"/>
      <c r="D419" s="151"/>
      <c r="E419" s="151"/>
      <c r="G419" s="151"/>
    </row>
    <row r="420" spans="1:7" x14ac:dyDescent="0.25">
      <c r="A420" s="151"/>
      <c r="D420" s="151"/>
      <c r="E420" s="151"/>
      <c r="G420" s="151"/>
    </row>
    <row r="421" spans="1:7" x14ac:dyDescent="0.25">
      <c r="A421" s="151"/>
      <c r="D421" s="151"/>
      <c r="E421" s="151"/>
      <c r="G421" s="151"/>
    </row>
    <row r="422" spans="1:7" x14ac:dyDescent="0.25">
      <c r="A422" s="151"/>
      <c r="D422" s="151"/>
      <c r="E422" s="151"/>
      <c r="G422" s="151"/>
    </row>
    <row r="423" spans="1:7" x14ac:dyDescent="0.25">
      <c r="A423" s="151"/>
      <c r="D423" s="151"/>
      <c r="E423" s="151"/>
      <c r="G423" s="151"/>
    </row>
    <row r="424" spans="1:7" x14ac:dyDescent="0.25">
      <c r="A424" s="151"/>
      <c r="D424" s="151"/>
      <c r="E424" s="151"/>
      <c r="G424" s="151"/>
    </row>
    <row r="425" spans="1:7" x14ac:dyDescent="0.25">
      <c r="A425" s="151"/>
      <c r="D425" s="151"/>
      <c r="E425" s="151"/>
      <c r="G425" s="151"/>
    </row>
    <row r="426" spans="1:7" x14ac:dyDescent="0.25">
      <c r="A426" s="151"/>
      <c r="D426" s="151"/>
      <c r="E426" s="151"/>
      <c r="G426" s="151"/>
    </row>
    <row r="427" spans="1:7" x14ac:dyDescent="0.25">
      <c r="A427" s="151"/>
      <c r="D427" s="151"/>
      <c r="E427" s="151"/>
      <c r="G427" s="151"/>
    </row>
    <row r="428" spans="1:7" x14ac:dyDescent="0.25">
      <c r="A428" s="151"/>
      <c r="D428" s="151"/>
      <c r="E428" s="151"/>
      <c r="G428" s="151"/>
    </row>
    <row r="429" spans="1:7" x14ac:dyDescent="0.25">
      <c r="A429" s="151"/>
      <c r="D429" s="151"/>
      <c r="E429" s="151"/>
      <c r="G429" s="151"/>
    </row>
    <row r="430" spans="1:7" x14ac:dyDescent="0.25">
      <c r="A430" s="151"/>
      <c r="D430" s="151"/>
      <c r="E430" s="151"/>
      <c r="G430" s="151"/>
    </row>
    <row r="431" spans="1:7" x14ac:dyDescent="0.25">
      <c r="A431" s="151"/>
      <c r="D431" s="151"/>
      <c r="E431" s="151"/>
      <c r="G431" s="151"/>
    </row>
    <row r="432" spans="1:7" x14ac:dyDescent="0.25">
      <c r="A432" s="151"/>
      <c r="D432" s="151"/>
      <c r="E432" s="151"/>
      <c r="G432" s="151"/>
    </row>
    <row r="433" spans="1:7" x14ac:dyDescent="0.25">
      <c r="A433" s="151"/>
      <c r="D433" s="151"/>
      <c r="E433" s="151"/>
      <c r="G433" s="151"/>
    </row>
    <row r="434" spans="1:7" x14ac:dyDescent="0.25">
      <c r="A434" s="151"/>
      <c r="D434" s="151"/>
      <c r="E434" s="151"/>
      <c r="G434" s="151"/>
    </row>
    <row r="435" spans="1:7" x14ac:dyDescent="0.25">
      <c r="A435" s="151"/>
      <c r="D435" s="151"/>
      <c r="E435" s="151"/>
      <c r="G435" s="151"/>
    </row>
    <row r="436" spans="1:7" x14ac:dyDescent="0.25">
      <c r="A436" s="151"/>
      <c r="D436" s="151"/>
      <c r="E436" s="151"/>
      <c r="G436" s="151"/>
    </row>
    <row r="437" spans="1:7" x14ac:dyDescent="0.25">
      <c r="A437" s="151"/>
      <c r="D437" s="151"/>
      <c r="E437" s="151"/>
      <c r="G437" s="151"/>
    </row>
    <row r="438" spans="1:7" x14ac:dyDescent="0.25">
      <c r="A438" s="151"/>
      <c r="D438" s="151"/>
      <c r="E438" s="151"/>
      <c r="G438" s="151"/>
    </row>
    <row r="439" spans="1:7" x14ac:dyDescent="0.25">
      <c r="A439" s="151"/>
      <c r="D439" s="151"/>
      <c r="E439" s="151"/>
      <c r="G439" s="151"/>
    </row>
    <row r="440" spans="1:7" x14ac:dyDescent="0.25">
      <c r="A440" s="151"/>
      <c r="D440" s="151"/>
      <c r="E440" s="151"/>
      <c r="G440" s="151"/>
    </row>
    <row r="441" spans="1:7" x14ac:dyDescent="0.25">
      <c r="A441" s="151"/>
      <c r="D441" s="151"/>
      <c r="E441" s="151"/>
      <c r="G441" s="151"/>
    </row>
    <row r="442" spans="1:7" x14ac:dyDescent="0.25">
      <c r="A442" s="151"/>
      <c r="D442" s="151"/>
      <c r="E442" s="151"/>
      <c r="G442" s="151"/>
    </row>
    <row r="443" spans="1:7" x14ac:dyDescent="0.25">
      <c r="A443" s="151"/>
      <c r="D443" s="151"/>
      <c r="E443" s="151"/>
      <c r="G443" s="151"/>
    </row>
    <row r="444" spans="1:7" x14ac:dyDescent="0.25">
      <c r="A444" s="151"/>
      <c r="D444" s="151"/>
      <c r="E444" s="151"/>
      <c r="G444" s="151"/>
    </row>
    <row r="445" spans="1:7" x14ac:dyDescent="0.25">
      <c r="A445" s="151"/>
      <c r="D445" s="151"/>
      <c r="E445" s="151"/>
      <c r="G445" s="151"/>
    </row>
    <row r="446" spans="1:7" x14ac:dyDescent="0.25">
      <c r="A446" s="151"/>
      <c r="D446" s="151"/>
      <c r="E446" s="151"/>
      <c r="G446" s="151"/>
    </row>
    <row r="447" spans="1:7" x14ac:dyDescent="0.25">
      <c r="A447" s="151"/>
      <c r="D447" s="151"/>
      <c r="E447" s="151"/>
      <c r="G447" s="151"/>
    </row>
    <row r="448" spans="1:7" x14ac:dyDescent="0.25">
      <c r="A448" s="151"/>
      <c r="D448" s="151"/>
      <c r="E448" s="151"/>
      <c r="G448" s="151"/>
    </row>
    <row r="449" spans="1:7" x14ac:dyDescent="0.25">
      <c r="A449" s="151"/>
      <c r="D449" s="151"/>
      <c r="E449" s="151"/>
      <c r="G449" s="151"/>
    </row>
    <row r="450" spans="1:7" x14ac:dyDescent="0.25">
      <c r="A450" s="151"/>
      <c r="D450" s="151"/>
      <c r="E450" s="151"/>
      <c r="G450" s="151"/>
    </row>
    <row r="451" spans="1:7" x14ac:dyDescent="0.25">
      <c r="A451" s="151"/>
      <c r="D451" s="151"/>
      <c r="E451" s="151"/>
      <c r="G451" s="151"/>
    </row>
    <row r="452" spans="1:7" x14ac:dyDescent="0.25">
      <c r="A452" s="151"/>
      <c r="D452" s="151"/>
      <c r="E452" s="151"/>
      <c r="G452" s="151"/>
    </row>
    <row r="453" spans="1:7" x14ac:dyDescent="0.25">
      <c r="A453" s="151"/>
      <c r="D453" s="151"/>
      <c r="E453" s="151"/>
      <c r="G453" s="151"/>
    </row>
    <row r="454" spans="1:7" x14ac:dyDescent="0.25">
      <c r="A454" s="151"/>
      <c r="D454" s="151"/>
      <c r="E454" s="151"/>
      <c r="G454" s="151"/>
    </row>
    <row r="455" spans="1:7" x14ac:dyDescent="0.25">
      <c r="A455" s="151"/>
      <c r="D455" s="151"/>
      <c r="E455" s="151"/>
      <c r="G455" s="151"/>
    </row>
    <row r="456" spans="1:7" x14ac:dyDescent="0.25">
      <c r="A456" s="151"/>
      <c r="D456" s="151"/>
      <c r="E456" s="151"/>
      <c r="G456" s="151"/>
    </row>
    <row r="457" spans="1:7" x14ac:dyDescent="0.25">
      <c r="A457" s="151"/>
      <c r="D457" s="151"/>
      <c r="E457" s="151"/>
      <c r="G457" s="151"/>
    </row>
    <row r="458" spans="1:7" x14ac:dyDescent="0.25">
      <c r="A458" s="151"/>
      <c r="D458" s="151"/>
      <c r="E458" s="151"/>
      <c r="G458" s="151"/>
    </row>
    <row r="459" spans="1:7" x14ac:dyDescent="0.25">
      <c r="A459" s="151"/>
      <c r="D459" s="151"/>
      <c r="E459" s="151"/>
      <c r="G459" s="151"/>
    </row>
    <row r="460" spans="1:7" x14ac:dyDescent="0.25">
      <c r="A460" s="151"/>
      <c r="D460" s="151"/>
      <c r="E460" s="151"/>
      <c r="G460" s="151"/>
    </row>
    <row r="461" spans="1:7" x14ac:dyDescent="0.25">
      <c r="A461" s="151"/>
      <c r="D461" s="151"/>
      <c r="E461" s="151"/>
      <c r="G461" s="151"/>
    </row>
    <row r="462" spans="1:7" x14ac:dyDescent="0.25">
      <c r="A462" s="151"/>
      <c r="D462" s="151"/>
      <c r="E462" s="151"/>
      <c r="G462" s="151"/>
    </row>
    <row r="463" spans="1:7" x14ac:dyDescent="0.25">
      <c r="A463" s="151"/>
      <c r="D463" s="151"/>
      <c r="E463" s="151"/>
      <c r="G463" s="151"/>
    </row>
    <row r="464" spans="1:7" x14ac:dyDescent="0.25">
      <c r="A464" s="151"/>
      <c r="D464" s="151"/>
      <c r="E464" s="151"/>
      <c r="G464" s="151"/>
    </row>
    <row r="465" spans="1:7" x14ac:dyDescent="0.25">
      <c r="A465" s="151"/>
      <c r="D465" s="151"/>
      <c r="E465" s="151"/>
      <c r="G465" s="151"/>
    </row>
    <row r="466" spans="1:7" x14ac:dyDescent="0.25">
      <c r="A466" s="151"/>
      <c r="D466" s="151"/>
      <c r="E466" s="151"/>
      <c r="G466" s="151"/>
    </row>
    <row r="467" spans="1:7" x14ac:dyDescent="0.25">
      <c r="A467" s="151"/>
      <c r="D467" s="151"/>
      <c r="E467" s="151"/>
      <c r="G467" s="151"/>
    </row>
    <row r="468" spans="1:7" x14ac:dyDescent="0.25">
      <c r="A468" s="151"/>
      <c r="D468" s="151"/>
      <c r="E468" s="151"/>
      <c r="G468" s="151"/>
    </row>
    <row r="469" spans="1:7" x14ac:dyDescent="0.25">
      <c r="A469" s="151"/>
      <c r="D469" s="151"/>
      <c r="E469" s="151"/>
      <c r="G469" s="151"/>
    </row>
    <row r="470" spans="1:7" x14ac:dyDescent="0.25">
      <c r="A470" s="151"/>
      <c r="D470" s="151"/>
      <c r="E470" s="151"/>
      <c r="G470" s="151"/>
    </row>
    <row r="471" spans="1:7" x14ac:dyDescent="0.25">
      <c r="A471" s="151"/>
      <c r="D471" s="151"/>
      <c r="E471" s="151"/>
      <c r="G471" s="151"/>
    </row>
    <row r="472" spans="1:7" x14ac:dyDescent="0.25">
      <c r="A472" s="151"/>
      <c r="D472" s="151"/>
      <c r="E472" s="151"/>
      <c r="G472" s="151"/>
    </row>
    <row r="473" spans="1:7" x14ac:dyDescent="0.25">
      <c r="A473" s="151"/>
      <c r="D473" s="151"/>
      <c r="E473" s="151"/>
      <c r="G473" s="151"/>
    </row>
    <row r="474" spans="1:7" x14ac:dyDescent="0.25">
      <c r="A474" s="151"/>
      <c r="D474" s="151"/>
      <c r="E474" s="151"/>
      <c r="G474" s="151"/>
    </row>
    <row r="475" spans="1:7" x14ac:dyDescent="0.25">
      <c r="A475" s="151"/>
      <c r="D475" s="151"/>
      <c r="E475" s="151"/>
      <c r="G475" s="151"/>
    </row>
    <row r="476" spans="1:7" x14ac:dyDescent="0.25">
      <c r="A476" s="151"/>
      <c r="D476" s="151"/>
      <c r="E476" s="151"/>
      <c r="G476" s="151"/>
    </row>
    <row r="477" spans="1:7" x14ac:dyDescent="0.25">
      <c r="A477" s="151"/>
      <c r="D477" s="151"/>
      <c r="E477" s="151"/>
      <c r="G477" s="151"/>
    </row>
    <row r="478" spans="1:7" x14ac:dyDescent="0.25">
      <c r="A478" s="151"/>
      <c r="D478" s="151"/>
      <c r="E478" s="151"/>
      <c r="G478" s="151"/>
    </row>
    <row r="479" spans="1:7" x14ac:dyDescent="0.25">
      <c r="A479" s="151"/>
      <c r="D479" s="151"/>
      <c r="E479" s="151"/>
      <c r="G479" s="151"/>
    </row>
    <row r="480" spans="1:7" x14ac:dyDescent="0.25">
      <c r="A480" s="151"/>
      <c r="D480" s="151"/>
      <c r="E480" s="151"/>
      <c r="G480" s="151"/>
    </row>
    <row r="481" spans="1:7" x14ac:dyDescent="0.25">
      <c r="A481" s="151"/>
      <c r="D481" s="151"/>
      <c r="E481" s="151"/>
      <c r="G481" s="151"/>
    </row>
    <row r="482" spans="1:7" x14ac:dyDescent="0.25">
      <c r="A482" s="151"/>
      <c r="D482" s="151"/>
      <c r="E482" s="151"/>
      <c r="G482" s="151"/>
    </row>
    <row r="483" spans="1:7" x14ac:dyDescent="0.25">
      <c r="A483" s="151"/>
      <c r="D483" s="151"/>
      <c r="E483" s="151"/>
      <c r="G483" s="151"/>
    </row>
    <row r="484" spans="1:7" x14ac:dyDescent="0.25">
      <c r="A484" s="151"/>
      <c r="D484" s="151"/>
      <c r="E484" s="151"/>
      <c r="G484" s="151"/>
    </row>
    <row r="485" spans="1:7" x14ac:dyDescent="0.25">
      <c r="A485" s="151"/>
      <c r="D485" s="151"/>
      <c r="E485" s="151"/>
      <c r="G485" s="151"/>
    </row>
    <row r="486" spans="1:7" x14ac:dyDescent="0.25">
      <c r="A486" s="151"/>
      <c r="D486" s="151"/>
      <c r="E486" s="151"/>
      <c r="G486" s="151"/>
    </row>
    <row r="487" spans="1:7" x14ac:dyDescent="0.25">
      <c r="A487" s="151"/>
      <c r="D487" s="151"/>
      <c r="E487" s="151"/>
      <c r="G487" s="151"/>
    </row>
    <row r="488" spans="1:7" x14ac:dyDescent="0.25">
      <c r="A488" s="151"/>
      <c r="D488" s="151"/>
      <c r="E488" s="151"/>
      <c r="G488" s="151"/>
    </row>
    <row r="489" spans="1:7" x14ac:dyDescent="0.25">
      <c r="A489" s="151"/>
      <c r="D489" s="151"/>
      <c r="E489" s="151"/>
      <c r="G489" s="151"/>
    </row>
    <row r="490" spans="1:7" x14ac:dyDescent="0.25">
      <c r="A490" s="151"/>
      <c r="D490" s="151"/>
      <c r="E490" s="151"/>
      <c r="G490" s="151"/>
    </row>
    <row r="491" spans="1:7" x14ac:dyDescent="0.25">
      <c r="A491" s="151"/>
      <c r="D491" s="151"/>
      <c r="E491" s="151"/>
      <c r="G491" s="151"/>
    </row>
    <row r="492" spans="1:7" x14ac:dyDescent="0.25">
      <c r="A492" s="151"/>
      <c r="D492" s="151"/>
      <c r="E492" s="151"/>
      <c r="G492" s="151"/>
    </row>
    <row r="493" spans="1:7" x14ac:dyDescent="0.25">
      <c r="A493" s="151"/>
      <c r="D493" s="151"/>
      <c r="E493" s="151"/>
      <c r="G493" s="151"/>
    </row>
    <row r="494" spans="1:7" x14ac:dyDescent="0.25">
      <c r="A494" s="151"/>
      <c r="D494" s="151"/>
      <c r="E494" s="151"/>
      <c r="G494" s="151"/>
    </row>
    <row r="495" spans="1:7" x14ac:dyDescent="0.25">
      <c r="A495" s="151"/>
      <c r="D495" s="151"/>
      <c r="E495" s="151"/>
      <c r="G495" s="151"/>
    </row>
    <row r="496" spans="1:7" x14ac:dyDescent="0.25">
      <c r="A496" s="151"/>
      <c r="D496" s="151"/>
      <c r="E496" s="151"/>
      <c r="G496" s="151"/>
    </row>
    <row r="497" spans="1:7" x14ac:dyDescent="0.25">
      <c r="A497" s="151"/>
      <c r="D497" s="151"/>
      <c r="E497" s="151"/>
      <c r="G497" s="151"/>
    </row>
    <row r="498" spans="1:7" x14ac:dyDescent="0.25">
      <c r="A498" s="151"/>
      <c r="D498" s="151"/>
      <c r="E498" s="151"/>
      <c r="G498" s="151"/>
    </row>
    <row r="499" spans="1:7" x14ac:dyDescent="0.25">
      <c r="A499" s="151"/>
      <c r="D499" s="151"/>
      <c r="E499" s="151"/>
      <c r="G499" s="151"/>
    </row>
    <row r="500" spans="1:7" x14ac:dyDescent="0.25">
      <c r="A500" s="151"/>
      <c r="D500" s="151"/>
      <c r="E500" s="151"/>
      <c r="G500" s="151"/>
    </row>
    <row r="501" spans="1:7" x14ac:dyDescent="0.25">
      <c r="A501" s="151"/>
      <c r="D501" s="151"/>
      <c r="E501" s="151"/>
      <c r="G501" s="151"/>
    </row>
    <row r="502" spans="1:7" x14ac:dyDescent="0.25">
      <c r="A502" s="151"/>
      <c r="D502" s="151"/>
      <c r="E502" s="151"/>
      <c r="G502" s="151"/>
    </row>
    <row r="503" spans="1:7" x14ac:dyDescent="0.25">
      <c r="A503" s="151"/>
      <c r="D503" s="151"/>
      <c r="E503" s="151"/>
      <c r="G503" s="151"/>
    </row>
    <row r="504" spans="1:7" x14ac:dyDescent="0.25">
      <c r="A504" s="151"/>
      <c r="D504" s="151"/>
      <c r="E504" s="151"/>
      <c r="G504" s="151"/>
    </row>
    <row r="505" spans="1:7" x14ac:dyDescent="0.25">
      <c r="A505" s="151"/>
      <c r="D505" s="151"/>
      <c r="E505" s="151"/>
      <c r="G505" s="151"/>
    </row>
    <row r="506" spans="1:7" x14ac:dyDescent="0.25">
      <c r="A506" s="151"/>
      <c r="D506" s="151"/>
      <c r="E506" s="151"/>
      <c r="G506" s="151"/>
    </row>
    <row r="507" spans="1:7" x14ac:dyDescent="0.25">
      <c r="A507" s="151"/>
      <c r="D507" s="151"/>
      <c r="E507" s="151"/>
      <c r="G507" s="151"/>
    </row>
    <row r="508" spans="1:7" x14ac:dyDescent="0.25">
      <c r="A508" s="151"/>
      <c r="D508" s="151"/>
      <c r="E508" s="151"/>
      <c r="G508" s="151"/>
    </row>
    <row r="509" spans="1:7" x14ac:dyDescent="0.25">
      <c r="A509" s="151"/>
      <c r="D509" s="151"/>
      <c r="E509" s="151"/>
      <c r="G509" s="151"/>
    </row>
    <row r="510" spans="1:7" x14ac:dyDescent="0.25">
      <c r="A510" s="151"/>
      <c r="D510" s="151"/>
      <c r="E510" s="151"/>
      <c r="G510" s="151"/>
    </row>
    <row r="511" spans="1:7" x14ac:dyDescent="0.25">
      <c r="A511" s="151"/>
      <c r="D511" s="151"/>
      <c r="E511" s="151"/>
      <c r="G511" s="151"/>
    </row>
    <row r="512" spans="1:7" x14ac:dyDescent="0.25">
      <c r="A512" s="151"/>
      <c r="D512" s="151"/>
      <c r="E512" s="151"/>
      <c r="G512" s="151"/>
    </row>
    <row r="513" spans="1:7" x14ac:dyDescent="0.25">
      <c r="A513" s="151"/>
      <c r="D513" s="151"/>
      <c r="E513" s="151"/>
      <c r="G513" s="151"/>
    </row>
    <row r="514" spans="1:7" x14ac:dyDescent="0.25">
      <c r="A514" s="151"/>
      <c r="D514" s="151"/>
      <c r="E514" s="151"/>
      <c r="G514" s="151"/>
    </row>
    <row r="515" spans="1:7" x14ac:dyDescent="0.25">
      <c r="A515" s="151"/>
      <c r="D515" s="151"/>
      <c r="E515" s="151"/>
      <c r="G515" s="151"/>
    </row>
    <row r="516" spans="1:7" x14ac:dyDescent="0.25">
      <c r="A516" s="151"/>
      <c r="D516" s="151"/>
      <c r="E516" s="151"/>
      <c r="G516" s="151"/>
    </row>
    <row r="517" spans="1:7" x14ac:dyDescent="0.25">
      <c r="A517" s="151"/>
      <c r="D517" s="151"/>
      <c r="E517" s="151"/>
      <c r="G517" s="151"/>
    </row>
    <row r="518" spans="1:7" x14ac:dyDescent="0.25">
      <c r="A518" s="151"/>
      <c r="D518" s="151"/>
      <c r="E518" s="151"/>
      <c r="G518" s="151"/>
    </row>
    <row r="519" spans="1:7" x14ac:dyDescent="0.25">
      <c r="A519" s="151"/>
      <c r="D519" s="151"/>
      <c r="E519" s="151"/>
      <c r="G519" s="151"/>
    </row>
    <row r="520" spans="1:7" x14ac:dyDescent="0.25">
      <c r="A520" s="151"/>
      <c r="D520" s="151"/>
      <c r="E520" s="151"/>
      <c r="G520" s="151"/>
    </row>
    <row r="521" spans="1:7" x14ac:dyDescent="0.25">
      <c r="A521" s="151"/>
      <c r="D521" s="151"/>
      <c r="E521" s="151"/>
      <c r="G521" s="151"/>
    </row>
    <row r="522" spans="1:7" x14ac:dyDescent="0.25">
      <c r="A522" s="151"/>
      <c r="D522" s="151"/>
      <c r="E522" s="151"/>
      <c r="G522" s="151"/>
    </row>
    <row r="523" spans="1:7" x14ac:dyDescent="0.25">
      <c r="A523" s="151"/>
      <c r="D523" s="151"/>
      <c r="E523" s="151"/>
      <c r="G523" s="151"/>
    </row>
    <row r="524" spans="1:7" x14ac:dyDescent="0.25">
      <c r="A524" s="151"/>
      <c r="D524" s="151"/>
      <c r="E524" s="151"/>
      <c r="G524" s="151"/>
    </row>
    <row r="525" spans="1:7" x14ac:dyDescent="0.25">
      <c r="A525" s="151"/>
      <c r="D525" s="151"/>
      <c r="E525" s="151"/>
      <c r="G525" s="151"/>
    </row>
    <row r="526" spans="1:7" x14ac:dyDescent="0.25">
      <c r="A526" s="151"/>
      <c r="D526" s="151"/>
      <c r="E526" s="151"/>
      <c r="G526" s="151"/>
    </row>
    <row r="527" spans="1:7" x14ac:dyDescent="0.25">
      <c r="A527" s="151"/>
      <c r="D527" s="151"/>
      <c r="E527" s="151"/>
      <c r="G527" s="151"/>
    </row>
    <row r="528" spans="1:7" x14ac:dyDescent="0.25">
      <c r="A528" s="151"/>
      <c r="D528" s="151"/>
      <c r="E528" s="151"/>
      <c r="G528" s="151"/>
    </row>
    <row r="529" spans="1:7" x14ac:dyDescent="0.25">
      <c r="A529" s="151"/>
      <c r="D529" s="151"/>
      <c r="E529" s="151"/>
      <c r="G529" s="151"/>
    </row>
    <row r="530" spans="1:7" x14ac:dyDescent="0.25">
      <c r="A530" s="151"/>
      <c r="D530" s="151"/>
      <c r="E530" s="151"/>
      <c r="G530" s="151"/>
    </row>
    <row r="531" spans="1:7" x14ac:dyDescent="0.25">
      <c r="A531" s="151"/>
      <c r="D531" s="151"/>
      <c r="E531" s="151"/>
      <c r="G531" s="151"/>
    </row>
    <row r="532" spans="1:7" x14ac:dyDescent="0.25">
      <c r="A532" s="151"/>
      <c r="D532" s="151"/>
      <c r="E532" s="151"/>
      <c r="G532" s="151"/>
    </row>
    <row r="533" spans="1:7" x14ac:dyDescent="0.25">
      <c r="A533" s="151"/>
      <c r="D533" s="151"/>
      <c r="E533" s="151"/>
      <c r="G533" s="151"/>
    </row>
    <row r="534" spans="1:7" x14ac:dyDescent="0.25">
      <c r="A534" s="151"/>
      <c r="D534" s="151"/>
      <c r="E534" s="151"/>
      <c r="G534" s="151"/>
    </row>
    <row r="535" spans="1:7" x14ac:dyDescent="0.25">
      <c r="A535" s="151"/>
      <c r="D535" s="151"/>
      <c r="E535" s="151"/>
      <c r="G535" s="151"/>
    </row>
    <row r="536" spans="1:7" x14ac:dyDescent="0.25">
      <c r="A536" s="151"/>
      <c r="D536" s="151"/>
      <c r="E536" s="151"/>
      <c r="G536" s="151"/>
    </row>
    <row r="537" spans="1:7" x14ac:dyDescent="0.25">
      <c r="A537" s="151"/>
      <c r="D537" s="151"/>
      <c r="E537" s="151"/>
      <c r="G537" s="151"/>
    </row>
    <row r="538" spans="1:7" x14ac:dyDescent="0.25">
      <c r="A538" s="151"/>
      <c r="D538" s="151"/>
      <c r="E538" s="151"/>
      <c r="G538" s="151"/>
    </row>
    <row r="539" spans="1:7" x14ac:dyDescent="0.25">
      <c r="A539" s="151"/>
      <c r="D539" s="151"/>
      <c r="E539" s="151"/>
      <c r="G539" s="151"/>
    </row>
    <row r="540" spans="1:7" x14ac:dyDescent="0.25">
      <c r="A540" s="151"/>
      <c r="D540" s="151"/>
      <c r="E540" s="151"/>
      <c r="G540" s="151"/>
    </row>
    <row r="541" spans="1:7" x14ac:dyDescent="0.25">
      <c r="A541" s="151"/>
      <c r="D541" s="151"/>
      <c r="E541" s="151"/>
      <c r="G541" s="151"/>
    </row>
    <row r="542" spans="1:7" x14ac:dyDescent="0.25">
      <c r="A542" s="151"/>
      <c r="D542" s="151"/>
      <c r="E542" s="151"/>
      <c r="G542" s="151"/>
    </row>
    <row r="543" spans="1:7" x14ac:dyDescent="0.25">
      <c r="A543" s="151"/>
      <c r="D543" s="151"/>
      <c r="E543" s="151"/>
      <c r="G543" s="151"/>
    </row>
    <row r="544" spans="1:7" x14ac:dyDescent="0.25">
      <c r="A544" s="151"/>
      <c r="D544" s="151"/>
      <c r="E544" s="151"/>
      <c r="G544" s="151"/>
    </row>
    <row r="545" spans="1:7" x14ac:dyDescent="0.25">
      <c r="A545" s="151"/>
      <c r="D545" s="151"/>
      <c r="E545" s="151"/>
      <c r="G545" s="151"/>
    </row>
    <row r="546" spans="1:7" x14ac:dyDescent="0.25">
      <c r="A546" s="151"/>
      <c r="D546" s="151"/>
      <c r="E546" s="151"/>
      <c r="G546" s="151"/>
    </row>
    <row r="547" spans="1:7" x14ac:dyDescent="0.25">
      <c r="A547" s="151"/>
      <c r="D547" s="151"/>
      <c r="E547" s="151"/>
      <c r="G547" s="151"/>
    </row>
    <row r="548" spans="1:7" x14ac:dyDescent="0.25">
      <c r="A548" s="151"/>
      <c r="D548" s="151"/>
      <c r="E548" s="151"/>
      <c r="G548" s="151"/>
    </row>
    <row r="549" spans="1:7" x14ac:dyDescent="0.25">
      <c r="A549" s="151"/>
      <c r="D549" s="151"/>
      <c r="E549" s="151"/>
      <c r="G549" s="151"/>
    </row>
    <row r="550" spans="1:7" x14ac:dyDescent="0.25">
      <c r="A550" s="151"/>
      <c r="D550" s="151"/>
      <c r="E550" s="151"/>
      <c r="G550" s="151"/>
    </row>
    <row r="551" spans="1:7" x14ac:dyDescent="0.25">
      <c r="A551" s="151"/>
      <c r="D551" s="151"/>
      <c r="E551" s="151"/>
      <c r="G551" s="151"/>
    </row>
    <row r="552" spans="1:7" x14ac:dyDescent="0.25">
      <c r="A552" s="151"/>
      <c r="D552" s="151"/>
      <c r="E552" s="151"/>
      <c r="G552" s="151"/>
    </row>
    <row r="553" spans="1:7" x14ac:dyDescent="0.25">
      <c r="A553" s="151"/>
      <c r="D553" s="151"/>
      <c r="E553" s="151"/>
      <c r="G553" s="151"/>
    </row>
    <row r="554" spans="1:7" x14ac:dyDescent="0.25">
      <c r="A554" s="151"/>
      <c r="D554" s="151"/>
      <c r="E554" s="151"/>
      <c r="G554" s="151"/>
    </row>
    <row r="555" spans="1:7" x14ac:dyDescent="0.25">
      <c r="A555" s="151"/>
      <c r="D555" s="151"/>
      <c r="E555" s="151"/>
      <c r="G555" s="151"/>
    </row>
    <row r="556" spans="1:7" x14ac:dyDescent="0.25">
      <c r="A556" s="151"/>
      <c r="D556" s="151"/>
      <c r="E556" s="151"/>
      <c r="G556" s="151"/>
    </row>
    <row r="557" spans="1:7" x14ac:dyDescent="0.25">
      <c r="A557" s="151"/>
      <c r="D557" s="151"/>
      <c r="E557" s="151"/>
      <c r="G557" s="151"/>
    </row>
    <row r="558" spans="1:7" x14ac:dyDescent="0.25">
      <c r="A558" s="151"/>
      <c r="D558" s="151"/>
      <c r="E558" s="151"/>
      <c r="G558" s="151"/>
    </row>
    <row r="559" spans="1:7" x14ac:dyDescent="0.25">
      <c r="A559" s="151"/>
      <c r="D559" s="151"/>
      <c r="E559" s="151"/>
      <c r="G559" s="151"/>
    </row>
    <row r="560" spans="1:7" x14ac:dyDescent="0.25">
      <c r="A560" s="151"/>
      <c r="D560" s="151"/>
      <c r="E560" s="151"/>
      <c r="G560" s="151"/>
    </row>
    <row r="561" spans="1:7" x14ac:dyDescent="0.25">
      <c r="A561" s="151"/>
      <c r="D561" s="151"/>
      <c r="E561" s="151"/>
      <c r="G561" s="151"/>
    </row>
    <row r="562" spans="1:7" x14ac:dyDescent="0.25">
      <c r="A562" s="151"/>
      <c r="D562" s="151"/>
      <c r="E562" s="151"/>
      <c r="G562" s="151"/>
    </row>
    <row r="563" spans="1:7" x14ac:dyDescent="0.25">
      <c r="A563" s="151"/>
      <c r="D563" s="151"/>
      <c r="E563" s="151"/>
      <c r="G563" s="151"/>
    </row>
    <row r="564" spans="1:7" x14ac:dyDescent="0.25">
      <c r="A564" s="151"/>
      <c r="D564" s="151"/>
      <c r="E564" s="151"/>
      <c r="G564" s="151"/>
    </row>
    <row r="565" spans="1:7" x14ac:dyDescent="0.25">
      <c r="A565" s="151"/>
      <c r="D565" s="151"/>
      <c r="E565" s="151"/>
      <c r="G565" s="151"/>
    </row>
    <row r="566" spans="1:7" x14ac:dyDescent="0.25">
      <c r="A566" s="151"/>
      <c r="D566" s="151"/>
      <c r="E566" s="151"/>
      <c r="G566" s="151"/>
    </row>
    <row r="567" spans="1:7" x14ac:dyDescent="0.25">
      <c r="A567" s="151"/>
      <c r="D567" s="151"/>
      <c r="E567" s="151"/>
      <c r="G567" s="151"/>
    </row>
    <row r="568" spans="1:7" x14ac:dyDescent="0.25">
      <c r="A568" s="151"/>
      <c r="D568" s="151"/>
      <c r="E568" s="151"/>
      <c r="G568" s="151"/>
    </row>
    <row r="569" spans="1:7" x14ac:dyDescent="0.25">
      <c r="A569" s="151"/>
      <c r="D569" s="151"/>
      <c r="E569" s="151"/>
      <c r="G569" s="151"/>
    </row>
    <row r="570" spans="1:7" x14ac:dyDescent="0.25">
      <c r="A570" s="151"/>
      <c r="D570" s="151"/>
      <c r="E570" s="151"/>
      <c r="G570" s="151"/>
    </row>
    <row r="571" spans="1:7" x14ac:dyDescent="0.25">
      <c r="A571" s="151"/>
      <c r="D571" s="151"/>
      <c r="E571" s="151"/>
      <c r="G571" s="151"/>
    </row>
    <row r="572" spans="1:7" x14ac:dyDescent="0.25">
      <c r="A572" s="151"/>
      <c r="D572" s="151"/>
      <c r="E572" s="151"/>
      <c r="G572" s="151"/>
    </row>
    <row r="573" spans="1:7" x14ac:dyDescent="0.25">
      <c r="A573" s="151"/>
      <c r="D573" s="151"/>
      <c r="E573" s="151"/>
      <c r="G573" s="151"/>
    </row>
    <row r="574" spans="1:7" x14ac:dyDescent="0.25">
      <c r="A574" s="151"/>
      <c r="D574" s="151"/>
      <c r="E574" s="151"/>
      <c r="G574" s="151"/>
    </row>
    <row r="575" spans="1:7" x14ac:dyDescent="0.25">
      <c r="A575" s="151"/>
      <c r="D575" s="151"/>
      <c r="E575" s="151"/>
      <c r="G575" s="151"/>
    </row>
    <row r="576" spans="1:7" x14ac:dyDescent="0.25">
      <c r="A576" s="151"/>
      <c r="D576" s="151"/>
      <c r="E576" s="151"/>
      <c r="G576" s="151"/>
    </row>
    <row r="577" spans="1:7" x14ac:dyDescent="0.25">
      <c r="A577" s="151"/>
      <c r="D577" s="151"/>
      <c r="E577" s="151"/>
      <c r="G577" s="151"/>
    </row>
    <row r="578" spans="1:7" x14ac:dyDescent="0.25">
      <c r="A578" s="151"/>
      <c r="D578" s="151"/>
      <c r="E578" s="151"/>
      <c r="G578" s="151"/>
    </row>
    <row r="579" spans="1:7" x14ac:dyDescent="0.25">
      <c r="A579" s="151"/>
      <c r="D579" s="151"/>
      <c r="E579" s="151"/>
      <c r="G579" s="151"/>
    </row>
    <row r="580" spans="1:7" x14ac:dyDescent="0.25">
      <c r="A580" s="151"/>
      <c r="D580" s="151"/>
      <c r="E580" s="151"/>
      <c r="G580" s="151"/>
    </row>
    <row r="581" spans="1:7" x14ac:dyDescent="0.25">
      <c r="A581" s="151"/>
      <c r="D581" s="151"/>
      <c r="E581" s="151"/>
      <c r="G581" s="151"/>
    </row>
    <row r="582" spans="1:7" x14ac:dyDescent="0.25">
      <c r="A582" s="151"/>
      <c r="D582" s="151"/>
      <c r="E582" s="151"/>
      <c r="G582" s="151"/>
    </row>
    <row r="583" spans="1:7" x14ac:dyDescent="0.25">
      <c r="A583" s="151"/>
      <c r="D583" s="151"/>
      <c r="E583" s="151"/>
      <c r="G583" s="151"/>
    </row>
    <row r="584" spans="1:7" x14ac:dyDescent="0.25">
      <c r="A584" s="151"/>
      <c r="D584" s="151"/>
      <c r="E584" s="151"/>
      <c r="G584" s="151"/>
    </row>
    <row r="585" spans="1:7" x14ac:dyDescent="0.25">
      <c r="A585" s="151"/>
      <c r="D585" s="151"/>
      <c r="E585" s="151"/>
      <c r="G585" s="151"/>
    </row>
    <row r="586" spans="1:7" x14ac:dyDescent="0.25">
      <c r="A586" s="151"/>
      <c r="D586" s="151"/>
      <c r="E586" s="151"/>
      <c r="G586" s="151"/>
    </row>
    <row r="587" spans="1:7" x14ac:dyDescent="0.25">
      <c r="A587" s="151"/>
      <c r="D587" s="151"/>
      <c r="E587" s="151"/>
      <c r="G587" s="151"/>
    </row>
    <row r="588" spans="1:7" x14ac:dyDescent="0.25">
      <c r="A588" s="151"/>
      <c r="D588" s="151"/>
      <c r="E588" s="151"/>
      <c r="G588" s="151"/>
    </row>
    <row r="589" spans="1:7" x14ac:dyDescent="0.25">
      <c r="A589" s="151"/>
      <c r="D589" s="151"/>
      <c r="E589" s="151"/>
      <c r="G589" s="151"/>
    </row>
    <row r="590" spans="1:7" x14ac:dyDescent="0.25">
      <c r="A590" s="151"/>
      <c r="D590" s="151"/>
      <c r="E590" s="151"/>
      <c r="G590" s="151"/>
    </row>
    <row r="591" spans="1:7" x14ac:dyDescent="0.25">
      <c r="A591" s="151"/>
      <c r="D591" s="151"/>
      <c r="E591" s="151"/>
      <c r="G591" s="151"/>
    </row>
    <row r="592" spans="1:7" x14ac:dyDescent="0.25">
      <c r="A592" s="151"/>
      <c r="D592" s="151"/>
      <c r="E592" s="151"/>
      <c r="G592" s="151"/>
    </row>
    <row r="593" spans="1:7" x14ac:dyDescent="0.25">
      <c r="A593" s="151"/>
      <c r="D593" s="151"/>
      <c r="E593" s="151"/>
      <c r="G593" s="151"/>
    </row>
    <row r="594" spans="1:7" x14ac:dyDescent="0.25">
      <c r="A594" s="151"/>
      <c r="D594" s="151"/>
      <c r="E594" s="151"/>
      <c r="G594" s="151"/>
    </row>
    <row r="595" spans="1:7" x14ac:dyDescent="0.25">
      <c r="A595" s="151"/>
      <c r="D595" s="151"/>
      <c r="E595" s="151"/>
      <c r="G595" s="151"/>
    </row>
    <row r="596" spans="1:7" x14ac:dyDescent="0.25">
      <c r="A596" s="151"/>
      <c r="D596" s="151"/>
      <c r="E596" s="151"/>
      <c r="G596" s="151"/>
    </row>
    <row r="597" spans="1:7" x14ac:dyDescent="0.25">
      <c r="A597" s="151"/>
      <c r="D597" s="151"/>
      <c r="E597" s="151"/>
      <c r="G597" s="151"/>
    </row>
    <row r="598" spans="1:7" x14ac:dyDescent="0.25">
      <c r="A598" s="151"/>
      <c r="D598" s="151"/>
      <c r="E598" s="151"/>
      <c r="G598" s="151"/>
    </row>
    <row r="599" spans="1:7" x14ac:dyDescent="0.25">
      <c r="A599" s="151"/>
      <c r="D599" s="151"/>
      <c r="E599" s="151"/>
      <c r="G599" s="151"/>
    </row>
    <row r="600" spans="1:7" x14ac:dyDescent="0.25">
      <c r="A600" s="151"/>
      <c r="D600" s="151"/>
      <c r="E600" s="151"/>
      <c r="G600" s="151"/>
    </row>
    <row r="601" spans="1:7" x14ac:dyDescent="0.25">
      <c r="A601" s="151"/>
      <c r="D601" s="151"/>
      <c r="E601" s="151"/>
      <c r="G601" s="151"/>
    </row>
    <row r="602" spans="1:7" x14ac:dyDescent="0.25">
      <c r="A602" s="151"/>
      <c r="D602" s="151"/>
      <c r="E602" s="151"/>
      <c r="G602" s="151"/>
    </row>
    <row r="603" spans="1:7" x14ac:dyDescent="0.25">
      <c r="A603" s="151"/>
      <c r="D603" s="151"/>
      <c r="E603" s="151"/>
      <c r="G603" s="151"/>
    </row>
    <row r="604" spans="1:7" x14ac:dyDescent="0.25">
      <c r="A604" s="151"/>
      <c r="D604" s="151"/>
      <c r="E604" s="151"/>
      <c r="G604" s="151"/>
    </row>
    <row r="605" spans="1:7" x14ac:dyDescent="0.25">
      <c r="A605" s="151"/>
      <c r="D605" s="151"/>
      <c r="E605" s="151"/>
      <c r="G605" s="151"/>
    </row>
    <row r="606" spans="1:7" x14ac:dyDescent="0.25">
      <c r="A606" s="151"/>
      <c r="D606" s="151"/>
      <c r="E606" s="151"/>
      <c r="G606" s="151"/>
    </row>
    <row r="607" spans="1:7" x14ac:dyDescent="0.25">
      <c r="A607" s="151"/>
      <c r="D607" s="151"/>
      <c r="E607" s="151"/>
      <c r="G607" s="151"/>
    </row>
    <row r="608" spans="1:7" x14ac:dyDescent="0.25">
      <c r="A608" s="151"/>
      <c r="D608" s="151"/>
      <c r="E608" s="151"/>
      <c r="G608" s="151"/>
    </row>
    <row r="609" spans="1:7" x14ac:dyDescent="0.25">
      <c r="A609" s="151"/>
      <c r="D609" s="151"/>
      <c r="E609" s="151"/>
      <c r="G609" s="151"/>
    </row>
    <row r="610" spans="1:7" x14ac:dyDescent="0.25">
      <c r="A610" s="151"/>
      <c r="D610" s="151"/>
      <c r="E610" s="151"/>
      <c r="G610" s="151"/>
    </row>
    <row r="611" spans="1:7" x14ac:dyDescent="0.25">
      <c r="A611" s="151"/>
      <c r="D611" s="151"/>
      <c r="E611" s="151"/>
      <c r="G611" s="151"/>
    </row>
    <row r="612" spans="1:7" x14ac:dyDescent="0.25">
      <c r="A612" s="151"/>
      <c r="D612" s="151"/>
      <c r="E612" s="151"/>
      <c r="G612" s="151"/>
    </row>
    <row r="613" spans="1:7" x14ac:dyDescent="0.25">
      <c r="A613" s="151"/>
      <c r="D613" s="151"/>
      <c r="E613" s="151"/>
      <c r="G613" s="151"/>
    </row>
    <row r="614" spans="1:7" x14ac:dyDescent="0.25">
      <c r="A614" s="151"/>
      <c r="D614" s="151"/>
      <c r="E614" s="151"/>
      <c r="G614" s="151"/>
    </row>
    <row r="615" spans="1:7" x14ac:dyDescent="0.25">
      <c r="A615" s="151"/>
      <c r="D615" s="151"/>
      <c r="E615" s="151"/>
      <c r="G615" s="151"/>
    </row>
    <row r="616" spans="1:7" x14ac:dyDescent="0.25">
      <c r="A616" s="151"/>
      <c r="D616" s="151"/>
      <c r="E616" s="151"/>
      <c r="G616" s="151"/>
    </row>
    <row r="617" spans="1:7" x14ac:dyDescent="0.25">
      <c r="A617" s="151"/>
      <c r="D617" s="151"/>
      <c r="E617" s="151"/>
      <c r="G617" s="151"/>
    </row>
    <row r="618" spans="1:7" x14ac:dyDescent="0.25">
      <c r="A618" s="151"/>
      <c r="D618" s="151"/>
      <c r="E618" s="151"/>
      <c r="G618" s="151"/>
    </row>
    <row r="619" spans="1:7" x14ac:dyDescent="0.25">
      <c r="A619" s="151"/>
      <c r="D619" s="151"/>
      <c r="E619" s="151"/>
      <c r="G619" s="151"/>
    </row>
    <row r="620" spans="1:7" x14ac:dyDescent="0.25">
      <c r="A620" s="151"/>
      <c r="D620" s="151"/>
      <c r="E620" s="151"/>
      <c r="G620" s="151"/>
    </row>
    <row r="621" spans="1:7" x14ac:dyDescent="0.25">
      <c r="A621" s="151"/>
      <c r="D621" s="151"/>
      <c r="E621" s="151"/>
      <c r="G621" s="151"/>
    </row>
    <row r="622" spans="1:7" x14ac:dyDescent="0.25">
      <c r="A622" s="151"/>
      <c r="D622" s="151"/>
      <c r="E622" s="151"/>
      <c r="G622" s="151"/>
    </row>
    <row r="623" spans="1:7" x14ac:dyDescent="0.25">
      <c r="A623" s="151"/>
      <c r="D623" s="151"/>
      <c r="E623" s="151"/>
      <c r="G623" s="151"/>
    </row>
    <row r="624" spans="1:7" x14ac:dyDescent="0.25">
      <c r="A624" s="151"/>
      <c r="D624" s="151"/>
      <c r="E624" s="151"/>
      <c r="G624" s="151"/>
    </row>
    <row r="625" spans="1:7" x14ac:dyDescent="0.25">
      <c r="A625" s="151"/>
      <c r="D625" s="151"/>
      <c r="E625" s="151"/>
      <c r="G625" s="151"/>
    </row>
    <row r="626" spans="1:7" x14ac:dyDescent="0.25">
      <c r="A626" s="151"/>
      <c r="D626" s="151"/>
      <c r="E626" s="151"/>
      <c r="G626" s="151"/>
    </row>
    <row r="627" spans="1:7" x14ac:dyDescent="0.25">
      <c r="A627" s="151"/>
      <c r="D627" s="151"/>
      <c r="E627" s="151"/>
      <c r="G627" s="151"/>
    </row>
    <row r="628" spans="1:7" x14ac:dyDescent="0.25">
      <c r="A628" s="151"/>
      <c r="D628" s="151"/>
      <c r="E628" s="151"/>
      <c r="G628" s="151"/>
    </row>
    <row r="629" spans="1:7" x14ac:dyDescent="0.25">
      <c r="A629" s="151"/>
      <c r="D629" s="151"/>
      <c r="E629" s="151"/>
      <c r="G629" s="151"/>
    </row>
    <row r="630" spans="1:7" x14ac:dyDescent="0.25">
      <c r="A630" s="151"/>
      <c r="D630" s="151"/>
      <c r="E630" s="151"/>
      <c r="G630" s="151"/>
    </row>
    <row r="631" spans="1:7" x14ac:dyDescent="0.25">
      <c r="A631" s="151"/>
      <c r="D631" s="151"/>
      <c r="E631" s="151"/>
      <c r="G631" s="151"/>
    </row>
    <row r="632" spans="1:7" x14ac:dyDescent="0.25">
      <c r="A632" s="151"/>
      <c r="D632" s="151"/>
      <c r="E632" s="151"/>
      <c r="G632" s="151"/>
    </row>
    <row r="633" spans="1:7" x14ac:dyDescent="0.25">
      <c r="A633" s="151"/>
      <c r="D633" s="151"/>
      <c r="E633" s="151"/>
      <c r="G633" s="151"/>
    </row>
    <row r="634" spans="1:7" x14ac:dyDescent="0.25">
      <c r="A634" s="151"/>
      <c r="D634" s="151"/>
      <c r="E634" s="151"/>
      <c r="G634" s="151"/>
    </row>
    <row r="635" spans="1:7" x14ac:dyDescent="0.25">
      <c r="A635" s="151"/>
      <c r="D635" s="151"/>
      <c r="E635" s="151"/>
      <c r="G635" s="151"/>
    </row>
    <row r="636" spans="1:7" x14ac:dyDescent="0.25">
      <c r="A636" s="151"/>
      <c r="D636" s="151"/>
      <c r="E636" s="151"/>
      <c r="G636" s="151"/>
    </row>
    <row r="637" spans="1:7" x14ac:dyDescent="0.25">
      <c r="A637" s="151"/>
      <c r="D637" s="151"/>
      <c r="E637" s="151"/>
      <c r="G637" s="151"/>
    </row>
    <row r="638" spans="1:7" x14ac:dyDescent="0.25">
      <c r="A638" s="151"/>
      <c r="D638" s="151"/>
      <c r="E638" s="151"/>
      <c r="G638" s="151"/>
    </row>
    <row r="639" spans="1:7" x14ac:dyDescent="0.25">
      <c r="A639" s="151"/>
      <c r="D639" s="151"/>
      <c r="E639" s="151"/>
      <c r="G639" s="151"/>
    </row>
    <row r="640" spans="1:7" x14ac:dyDescent="0.25">
      <c r="A640" s="151"/>
      <c r="D640" s="151"/>
      <c r="E640" s="151"/>
      <c r="G640" s="151"/>
    </row>
    <row r="641" spans="1:7" x14ac:dyDescent="0.25">
      <c r="A641" s="151"/>
      <c r="D641" s="151"/>
      <c r="E641" s="151"/>
      <c r="G641" s="151"/>
    </row>
    <row r="642" spans="1:7" x14ac:dyDescent="0.25">
      <c r="A642" s="151"/>
      <c r="D642" s="151"/>
      <c r="E642" s="151"/>
      <c r="G642" s="151"/>
    </row>
    <row r="643" spans="1:7" x14ac:dyDescent="0.25">
      <c r="A643" s="151"/>
      <c r="D643" s="151"/>
      <c r="E643" s="151"/>
      <c r="G643" s="151"/>
    </row>
    <row r="644" spans="1:7" x14ac:dyDescent="0.25">
      <c r="A644" s="151"/>
      <c r="D644" s="151"/>
      <c r="E644" s="151"/>
      <c r="G644" s="151"/>
    </row>
    <row r="645" spans="1:7" x14ac:dyDescent="0.25">
      <c r="A645" s="151"/>
      <c r="D645" s="151"/>
      <c r="E645" s="151"/>
      <c r="G645" s="151"/>
    </row>
    <row r="646" spans="1:7" x14ac:dyDescent="0.25">
      <c r="A646" s="151"/>
      <c r="D646" s="151"/>
      <c r="E646" s="151"/>
      <c r="G646" s="151"/>
    </row>
    <row r="647" spans="1:7" x14ac:dyDescent="0.25">
      <c r="A647" s="151"/>
      <c r="D647" s="151"/>
      <c r="E647" s="151"/>
      <c r="G647" s="151"/>
    </row>
    <row r="648" spans="1:7" x14ac:dyDescent="0.25">
      <c r="A648" s="151"/>
      <c r="D648" s="151"/>
      <c r="E648" s="151"/>
      <c r="G648" s="151"/>
    </row>
    <row r="649" spans="1:7" x14ac:dyDescent="0.25">
      <c r="A649" s="151"/>
      <c r="D649" s="151"/>
      <c r="E649" s="151"/>
      <c r="G649" s="151"/>
    </row>
    <row r="650" spans="1:7" x14ac:dyDescent="0.25">
      <c r="A650" s="151"/>
      <c r="D650" s="151"/>
      <c r="E650" s="151"/>
      <c r="G650" s="151"/>
    </row>
    <row r="651" spans="1:7" x14ac:dyDescent="0.25">
      <c r="A651" s="151"/>
      <c r="D651" s="151"/>
      <c r="E651" s="151"/>
      <c r="G651" s="151"/>
    </row>
    <row r="652" spans="1:7" x14ac:dyDescent="0.25">
      <c r="A652" s="151"/>
      <c r="D652" s="151"/>
      <c r="E652" s="151"/>
      <c r="G652" s="151"/>
    </row>
    <row r="653" spans="1:7" x14ac:dyDescent="0.25">
      <c r="A653" s="151"/>
      <c r="D653" s="151"/>
      <c r="E653" s="151"/>
      <c r="G653" s="151"/>
    </row>
    <row r="654" spans="1:7" x14ac:dyDescent="0.25">
      <c r="A654" s="151"/>
      <c r="D654" s="151"/>
      <c r="E654" s="151"/>
      <c r="G654" s="151"/>
    </row>
    <row r="655" spans="1:7" x14ac:dyDescent="0.25">
      <c r="A655" s="151"/>
      <c r="D655" s="151"/>
      <c r="E655" s="151"/>
      <c r="G655" s="151"/>
    </row>
    <row r="656" spans="1:7" x14ac:dyDescent="0.25">
      <c r="A656" s="151"/>
      <c r="D656" s="151"/>
      <c r="E656" s="151"/>
      <c r="G656" s="151"/>
    </row>
    <row r="657" spans="1:7" x14ac:dyDescent="0.25">
      <c r="A657" s="151"/>
      <c r="D657" s="151"/>
      <c r="E657" s="151"/>
      <c r="G657" s="151"/>
    </row>
    <row r="658" spans="1:7" x14ac:dyDescent="0.25">
      <c r="A658" s="151"/>
      <c r="D658" s="151"/>
      <c r="E658" s="151"/>
      <c r="G658" s="151"/>
    </row>
    <row r="659" spans="1:7" x14ac:dyDescent="0.25">
      <c r="A659" s="151"/>
      <c r="D659" s="151"/>
      <c r="E659" s="151"/>
      <c r="G659" s="151"/>
    </row>
    <row r="660" spans="1:7" x14ac:dyDescent="0.25">
      <c r="A660" s="151"/>
      <c r="D660" s="151"/>
      <c r="E660" s="151"/>
      <c r="G660" s="151"/>
    </row>
    <row r="661" spans="1:7" x14ac:dyDescent="0.25">
      <c r="A661" s="151"/>
      <c r="D661" s="151"/>
      <c r="E661" s="151"/>
      <c r="G661" s="151"/>
    </row>
    <row r="662" spans="1:7" x14ac:dyDescent="0.25">
      <c r="A662" s="151"/>
      <c r="D662" s="151"/>
      <c r="E662" s="151"/>
      <c r="G662" s="151"/>
    </row>
    <row r="663" spans="1:7" x14ac:dyDescent="0.25">
      <c r="A663" s="151"/>
      <c r="D663" s="151"/>
      <c r="E663" s="151"/>
      <c r="G663" s="151"/>
    </row>
    <row r="664" spans="1:7" x14ac:dyDescent="0.25">
      <c r="A664" s="151"/>
      <c r="D664" s="151"/>
      <c r="E664" s="151"/>
      <c r="G664" s="151"/>
    </row>
    <row r="665" spans="1:7" x14ac:dyDescent="0.25">
      <c r="A665" s="151"/>
      <c r="D665" s="151"/>
      <c r="E665" s="151"/>
      <c r="G665" s="151"/>
    </row>
    <row r="666" spans="1:7" x14ac:dyDescent="0.25">
      <c r="A666" s="151"/>
      <c r="D666" s="151"/>
      <c r="E666" s="151"/>
      <c r="G666" s="151"/>
    </row>
    <row r="667" spans="1:7" x14ac:dyDescent="0.25">
      <c r="A667" s="151"/>
      <c r="D667" s="151"/>
      <c r="E667" s="151"/>
      <c r="G667" s="151"/>
    </row>
    <row r="668" spans="1:7" x14ac:dyDescent="0.25">
      <c r="A668" s="151"/>
      <c r="D668" s="151"/>
      <c r="E668" s="151"/>
      <c r="G668" s="151"/>
    </row>
    <row r="669" spans="1:7" x14ac:dyDescent="0.25">
      <c r="A669" s="151"/>
      <c r="D669" s="151"/>
      <c r="E669" s="151"/>
      <c r="G669" s="151"/>
    </row>
    <row r="670" spans="1:7" x14ac:dyDescent="0.25">
      <c r="A670" s="151"/>
      <c r="D670" s="151"/>
      <c r="E670" s="151"/>
      <c r="G670" s="151"/>
    </row>
    <row r="671" spans="1:7" x14ac:dyDescent="0.25">
      <c r="A671" s="151"/>
      <c r="D671" s="151"/>
      <c r="E671" s="151"/>
      <c r="G671" s="151"/>
    </row>
    <row r="672" spans="1:7" x14ac:dyDescent="0.25">
      <c r="A672" s="151"/>
      <c r="D672" s="151"/>
      <c r="E672" s="151"/>
      <c r="G672" s="151"/>
    </row>
    <row r="673" spans="1:7" x14ac:dyDescent="0.25">
      <c r="A673" s="151"/>
      <c r="D673" s="151"/>
      <c r="E673" s="151"/>
      <c r="G673" s="151"/>
    </row>
    <row r="674" spans="1:7" x14ac:dyDescent="0.25">
      <c r="A674" s="151"/>
      <c r="D674" s="151"/>
      <c r="E674" s="151"/>
      <c r="G674" s="151"/>
    </row>
    <row r="675" spans="1:7" x14ac:dyDescent="0.25">
      <c r="A675" s="151"/>
      <c r="D675" s="151"/>
      <c r="E675" s="151"/>
      <c r="G675" s="151"/>
    </row>
    <row r="676" spans="1:7" x14ac:dyDescent="0.25">
      <c r="A676" s="151"/>
      <c r="D676" s="151"/>
      <c r="E676" s="151"/>
      <c r="G676" s="151"/>
    </row>
    <row r="677" spans="1:7" x14ac:dyDescent="0.25">
      <c r="A677" s="151"/>
      <c r="D677" s="151"/>
      <c r="E677" s="151"/>
      <c r="G677" s="151"/>
    </row>
    <row r="678" spans="1:7" x14ac:dyDescent="0.25">
      <c r="A678" s="151"/>
      <c r="D678" s="151"/>
      <c r="E678" s="151"/>
      <c r="G678" s="151"/>
    </row>
    <row r="679" spans="1:7" x14ac:dyDescent="0.25">
      <c r="A679" s="151"/>
      <c r="D679" s="151"/>
      <c r="E679" s="151"/>
      <c r="G679" s="151"/>
    </row>
    <row r="680" spans="1:7" x14ac:dyDescent="0.25">
      <c r="A680" s="151"/>
      <c r="D680" s="151"/>
      <c r="E680" s="151"/>
      <c r="G680" s="151"/>
    </row>
    <row r="681" spans="1:7" x14ac:dyDescent="0.25">
      <c r="A681" s="151"/>
      <c r="D681" s="151"/>
      <c r="E681" s="151"/>
      <c r="G681" s="151"/>
    </row>
    <row r="682" spans="1:7" x14ac:dyDescent="0.25">
      <c r="A682" s="151"/>
      <c r="D682" s="151"/>
      <c r="E682" s="151"/>
      <c r="G682" s="151"/>
    </row>
    <row r="683" spans="1:7" x14ac:dyDescent="0.25">
      <c r="A683" s="151"/>
      <c r="D683" s="151"/>
      <c r="E683" s="151"/>
      <c r="G683" s="151"/>
    </row>
    <row r="684" spans="1:7" x14ac:dyDescent="0.25">
      <c r="A684" s="151"/>
      <c r="D684" s="151"/>
      <c r="E684" s="151"/>
      <c r="G684" s="151"/>
    </row>
    <row r="685" spans="1:7" x14ac:dyDescent="0.25">
      <c r="A685" s="151"/>
      <c r="D685" s="151"/>
      <c r="E685" s="151"/>
      <c r="G685" s="151"/>
    </row>
    <row r="686" spans="1:7" x14ac:dyDescent="0.25">
      <c r="A686" s="151"/>
      <c r="D686" s="151"/>
      <c r="E686" s="151"/>
      <c r="G686" s="151"/>
    </row>
    <row r="687" spans="1:7" x14ac:dyDescent="0.25">
      <c r="A687" s="151"/>
      <c r="D687" s="151"/>
      <c r="E687" s="151"/>
      <c r="G687" s="151"/>
    </row>
    <row r="688" spans="1:7" x14ac:dyDescent="0.25">
      <c r="A688" s="151"/>
      <c r="D688" s="151"/>
      <c r="E688" s="151"/>
      <c r="G688" s="151"/>
    </row>
    <row r="689" spans="1:7" x14ac:dyDescent="0.25">
      <c r="A689" s="151"/>
      <c r="D689" s="151"/>
      <c r="E689" s="151"/>
      <c r="G689" s="151"/>
    </row>
    <row r="690" spans="1:7" x14ac:dyDescent="0.25">
      <c r="A690" s="151"/>
      <c r="D690" s="151"/>
      <c r="E690" s="151"/>
      <c r="G690" s="151"/>
    </row>
    <row r="691" spans="1:7" x14ac:dyDescent="0.25">
      <c r="A691" s="151"/>
      <c r="D691" s="151"/>
      <c r="E691" s="151"/>
      <c r="G691" s="151"/>
    </row>
    <row r="692" spans="1:7" x14ac:dyDescent="0.25">
      <c r="A692" s="151"/>
      <c r="D692" s="151"/>
      <c r="E692" s="151"/>
      <c r="G692" s="151"/>
    </row>
    <row r="693" spans="1:7" x14ac:dyDescent="0.25">
      <c r="A693" s="151"/>
      <c r="D693" s="151"/>
      <c r="E693" s="151"/>
      <c r="G693" s="151"/>
    </row>
    <row r="694" spans="1:7" x14ac:dyDescent="0.25">
      <c r="A694" s="151"/>
      <c r="D694" s="151"/>
      <c r="E694" s="151"/>
      <c r="G694" s="151"/>
    </row>
    <row r="695" spans="1:7" x14ac:dyDescent="0.25">
      <c r="A695" s="151"/>
      <c r="D695" s="151"/>
      <c r="E695" s="151"/>
      <c r="G695" s="151"/>
    </row>
    <row r="696" spans="1:7" x14ac:dyDescent="0.25">
      <c r="A696" s="151"/>
      <c r="D696" s="151"/>
      <c r="E696" s="151"/>
      <c r="G696" s="151"/>
    </row>
    <row r="697" spans="1:7" x14ac:dyDescent="0.25">
      <c r="A697" s="151"/>
      <c r="D697" s="151"/>
      <c r="E697" s="151"/>
      <c r="G697" s="151"/>
    </row>
    <row r="698" spans="1:7" x14ac:dyDescent="0.25">
      <c r="A698" s="151"/>
      <c r="D698" s="151"/>
      <c r="E698" s="151"/>
      <c r="G698" s="151"/>
    </row>
    <row r="699" spans="1:7" x14ac:dyDescent="0.25">
      <c r="A699" s="151"/>
      <c r="D699" s="151"/>
      <c r="E699" s="151"/>
      <c r="G699" s="151"/>
    </row>
    <row r="700" spans="1:7" x14ac:dyDescent="0.25">
      <c r="A700" s="151"/>
      <c r="D700" s="151"/>
      <c r="E700" s="151"/>
      <c r="G700" s="151"/>
    </row>
    <row r="701" spans="1:7" x14ac:dyDescent="0.25">
      <c r="A701" s="151"/>
      <c r="D701" s="151"/>
      <c r="E701" s="151"/>
      <c r="G701" s="151"/>
    </row>
    <row r="702" spans="1:7" x14ac:dyDescent="0.25">
      <c r="A702" s="151"/>
      <c r="D702" s="151"/>
      <c r="E702" s="151"/>
      <c r="G702" s="151"/>
    </row>
    <row r="703" spans="1:7" x14ac:dyDescent="0.25">
      <c r="A703" s="151"/>
      <c r="D703" s="151"/>
      <c r="E703" s="151"/>
      <c r="G703" s="151"/>
    </row>
    <row r="704" spans="1:7" x14ac:dyDescent="0.25">
      <c r="A704" s="151"/>
      <c r="D704" s="151"/>
      <c r="E704" s="151"/>
      <c r="G704" s="151"/>
    </row>
    <row r="705" spans="1:7" x14ac:dyDescent="0.25">
      <c r="A705" s="151"/>
      <c r="D705" s="151"/>
      <c r="E705" s="151"/>
      <c r="G705" s="151"/>
    </row>
    <row r="706" spans="1:7" x14ac:dyDescent="0.25">
      <c r="A706" s="151"/>
      <c r="D706" s="151"/>
      <c r="E706" s="151"/>
      <c r="G706" s="151"/>
    </row>
    <row r="707" spans="1:7" x14ac:dyDescent="0.25">
      <c r="A707" s="151"/>
      <c r="D707" s="151"/>
      <c r="E707" s="151"/>
      <c r="G707" s="151"/>
    </row>
    <row r="708" spans="1:7" x14ac:dyDescent="0.25">
      <c r="A708" s="151"/>
      <c r="D708" s="151"/>
      <c r="E708" s="151"/>
      <c r="G708" s="151"/>
    </row>
    <row r="709" spans="1:7" x14ac:dyDescent="0.25">
      <c r="A709" s="151"/>
      <c r="D709" s="151"/>
      <c r="E709" s="151"/>
      <c r="G709" s="151"/>
    </row>
    <row r="710" spans="1:7" x14ac:dyDescent="0.25">
      <c r="A710" s="151"/>
      <c r="D710" s="151"/>
      <c r="E710" s="151"/>
      <c r="G710" s="151"/>
    </row>
    <row r="711" spans="1:7" x14ac:dyDescent="0.25">
      <c r="A711" s="151"/>
      <c r="D711" s="151"/>
      <c r="E711" s="151"/>
      <c r="G711" s="151"/>
    </row>
    <row r="712" spans="1:7" x14ac:dyDescent="0.25">
      <c r="A712" s="151"/>
      <c r="D712" s="151"/>
      <c r="E712" s="151"/>
      <c r="G712" s="151"/>
    </row>
    <row r="713" spans="1:7" x14ac:dyDescent="0.25">
      <c r="A713" s="151"/>
      <c r="D713" s="151"/>
      <c r="E713" s="151"/>
      <c r="G713" s="151"/>
    </row>
    <row r="714" spans="1:7" x14ac:dyDescent="0.25">
      <c r="A714" s="151"/>
      <c r="D714" s="151"/>
      <c r="E714" s="151"/>
      <c r="G714" s="151"/>
    </row>
    <row r="715" spans="1:7" x14ac:dyDescent="0.25">
      <c r="A715" s="151"/>
      <c r="D715" s="151"/>
      <c r="E715" s="151"/>
      <c r="G715" s="151"/>
    </row>
    <row r="716" spans="1:7" x14ac:dyDescent="0.25">
      <c r="A716" s="151"/>
      <c r="D716" s="151"/>
      <c r="E716" s="151"/>
      <c r="G716" s="151"/>
    </row>
    <row r="717" spans="1:7" x14ac:dyDescent="0.25">
      <c r="A717" s="151"/>
      <c r="D717" s="151"/>
      <c r="E717" s="151"/>
      <c r="G717" s="151"/>
    </row>
    <row r="718" spans="1:7" x14ac:dyDescent="0.25">
      <c r="A718" s="151"/>
      <c r="D718" s="151"/>
      <c r="E718" s="151"/>
      <c r="G718" s="151"/>
    </row>
    <row r="719" spans="1:7" x14ac:dyDescent="0.25">
      <c r="A719" s="151"/>
      <c r="D719" s="151"/>
      <c r="E719" s="151"/>
      <c r="G719" s="151"/>
    </row>
    <row r="720" spans="1:7" x14ac:dyDescent="0.25">
      <c r="A720" s="151"/>
      <c r="D720" s="151"/>
      <c r="E720" s="151"/>
      <c r="G720" s="151"/>
    </row>
    <row r="721" spans="1:7" x14ac:dyDescent="0.25">
      <c r="A721" s="151"/>
      <c r="D721" s="151"/>
      <c r="E721" s="151"/>
      <c r="G721" s="151"/>
    </row>
    <row r="722" spans="1:7" x14ac:dyDescent="0.25">
      <c r="A722" s="151"/>
      <c r="D722" s="151"/>
      <c r="E722" s="151"/>
      <c r="G722" s="151"/>
    </row>
    <row r="723" spans="1:7" x14ac:dyDescent="0.25">
      <c r="A723" s="151"/>
      <c r="D723" s="151"/>
      <c r="E723" s="151"/>
      <c r="G723" s="151"/>
    </row>
    <row r="724" spans="1:7" x14ac:dyDescent="0.25">
      <c r="A724" s="151"/>
      <c r="D724" s="151"/>
      <c r="E724" s="151"/>
      <c r="G724" s="151"/>
    </row>
    <row r="725" spans="1:7" x14ac:dyDescent="0.25">
      <c r="A725" s="151"/>
      <c r="D725" s="151"/>
      <c r="E725" s="151"/>
      <c r="G725" s="151"/>
    </row>
    <row r="726" spans="1:7" x14ac:dyDescent="0.25">
      <c r="A726" s="151"/>
      <c r="D726" s="151"/>
      <c r="E726" s="151"/>
      <c r="G726" s="151"/>
    </row>
    <row r="727" spans="1:7" x14ac:dyDescent="0.25">
      <c r="A727" s="151"/>
      <c r="D727" s="151"/>
      <c r="E727" s="151"/>
      <c r="G727" s="151"/>
    </row>
    <row r="728" spans="1:7" x14ac:dyDescent="0.25">
      <c r="A728" s="151"/>
      <c r="D728" s="151"/>
      <c r="E728" s="151"/>
      <c r="G728" s="151"/>
    </row>
    <row r="729" spans="1:7" x14ac:dyDescent="0.25">
      <c r="A729" s="151"/>
      <c r="D729" s="151"/>
      <c r="E729" s="151"/>
      <c r="G729" s="151"/>
    </row>
    <row r="730" spans="1:7" x14ac:dyDescent="0.25">
      <c r="A730" s="151"/>
      <c r="D730" s="151"/>
      <c r="E730" s="151"/>
      <c r="G730" s="151"/>
    </row>
    <row r="731" spans="1:7" x14ac:dyDescent="0.25">
      <c r="A731" s="151"/>
      <c r="D731" s="151"/>
      <c r="E731" s="151"/>
      <c r="G731" s="151"/>
    </row>
    <row r="732" spans="1:7" x14ac:dyDescent="0.25">
      <c r="A732" s="151"/>
      <c r="D732" s="151"/>
      <c r="E732" s="151"/>
      <c r="G732" s="151"/>
    </row>
    <row r="733" spans="1:7" x14ac:dyDescent="0.25">
      <c r="A733" s="151"/>
      <c r="D733" s="151"/>
      <c r="E733" s="151"/>
      <c r="G733" s="151"/>
    </row>
    <row r="734" spans="1:7" x14ac:dyDescent="0.25">
      <c r="A734" s="151"/>
      <c r="D734" s="151"/>
      <c r="E734" s="151"/>
      <c r="G734" s="151"/>
    </row>
    <row r="735" spans="1:7" x14ac:dyDescent="0.25">
      <c r="A735" s="151"/>
      <c r="D735" s="151"/>
      <c r="E735" s="151"/>
      <c r="G735" s="151"/>
    </row>
    <row r="736" spans="1:7" x14ac:dyDescent="0.25">
      <c r="A736" s="151"/>
      <c r="D736" s="151"/>
      <c r="E736" s="151"/>
      <c r="G736" s="151"/>
    </row>
    <row r="737" spans="1:7" x14ac:dyDescent="0.25">
      <c r="A737" s="151"/>
      <c r="D737" s="151"/>
      <c r="E737" s="151"/>
      <c r="G737" s="151"/>
    </row>
    <row r="738" spans="1:7" x14ac:dyDescent="0.25">
      <c r="A738" s="151"/>
      <c r="D738" s="151"/>
      <c r="E738" s="151"/>
      <c r="G738" s="151"/>
    </row>
    <row r="739" spans="1:7" x14ac:dyDescent="0.25">
      <c r="A739" s="151"/>
      <c r="D739" s="151"/>
      <c r="E739" s="151"/>
      <c r="G739" s="151"/>
    </row>
    <row r="740" spans="1:7" x14ac:dyDescent="0.25">
      <c r="G740" s="151"/>
    </row>
    <row r="741" spans="1:7" x14ac:dyDescent="0.25">
      <c r="G741" s="151"/>
    </row>
  </sheetData>
  <pageMargins left="0.23622047244094491" right="0.23622047244094491" top="0.74803149606299213" bottom="1.1811023622047245" header="0.31496062992125984" footer="0.31496062992125984"/>
  <pageSetup paperSize="9" scale="90" orientation="portrait" r:id="rId1"/>
  <headerFooter>
    <oddFooter>&amp;C&amp;P--&amp;N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94" zoomScaleNormal="100" workbookViewId="0">
      <selection activeCell="B127" sqref="B127"/>
    </sheetView>
  </sheetViews>
  <sheetFormatPr defaultColWidth="5.7109375" defaultRowHeight="13.5" customHeight="1" x14ac:dyDescent="0.25"/>
  <cols>
    <col min="1" max="1" width="5.85546875" customWidth="1"/>
    <col min="2" max="2" width="51" bestFit="1" customWidth="1"/>
    <col min="3" max="3" width="6.7109375" style="18" bestFit="1" customWidth="1"/>
    <col min="4" max="4" width="6.140625" style="20" bestFit="1" customWidth="1"/>
    <col min="5" max="5" width="12.42578125" style="2" bestFit="1" customWidth="1"/>
    <col min="6" max="6" width="14.140625" style="3" customWidth="1"/>
    <col min="8" max="8" width="14.140625" bestFit="1" customWidth="1"/>
  </cols>
  <sheetData>
    <row r="1" spans="1:6" ht="28.35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</row>
    <row r="2" spans="1:6" ht="16.350000000000001" customHeight="1" x14ac:dyDescent="0.25">
      <c r="A2" s="13">
        <v>1</v>
      </c>
      <c r="B2" s="14" t="s">
        <v>21</v>
      </c>
      <c r="C2" s="17">
        <v>1</v>
      </c>
      <c r="D2" s="19" t="s">
        <v>20</v>
      </c>
      <c r="E2" s="24"/>
      <c r="F2" s="15"/>
    </row>
    <row r="3" spans="1:6" ht="16.350000000000001" customHeight="1" x14ac:dyDescent="0.25">
      <c r="A3" s="13">
        <v>2</v>
      </c>
      <c r="B3" s="14" t="s">
        <v>22</v>
      </c>
      <c r="C3" s="17">
        <v>1</v>
      </c>
      <c r="D3" s="19" t="s">
        <v>20</v>
      </c>
      <c r="E3" s="24"/>
      <c r="F3" s="15"/>
    </row>
    <row r="4" spans="1:6" ht="16.350000000000001" customHeight="1" x14ac:dyDescent="0.25">
      <c r="A4" s="13">
        <v>3</v>
      </c>
      <c r="B4" s="14" t="s">
        <v>9</v>
      </c>
      <c r="C4" s="17">
        <v>1484</v>
      </c>
      <c r="D4" s="19" t="s">
        <v>213</v>
      </c>
      <c r="E4" s="24"/>
      <c r="F4" s="15"/>
    </row>
    <row r="5" spans="1:6" s="9" customFormat="1" ht="16.350000000000001" customHeight="1" x14ac:dyDescent="0.25">
      <c r="A5" s="13">
        <v>4</v>
      </c>
      <c r="B5" s="14" t="s">
        <v>280</v>
      </c>
      <c r="C5" s="17">
        <v>82</v>
      </c>
      <c r="D5" s="19" t="s">
        <v>213</v>
      </c>
      <c r="E5" s="24"/>
      <c r="F5" s="15"/>
    </row>
    <row r="6" spans="1:6" ht="16.350000000000001" customHeight="1" x14ac:dyDescent="0.25">
      <c r="A6" s="13">
        <v>5</v>
      </c>
      <c r="B6" s="14" t="s">
        <v>8</v>
      </c>
      <c r="C6" s="17">
        <v>583</v>
      </c>
      <c r="D6" s="19" t="s">
        <v>213</v>
      </c>
      <c r="E6" s="24"/>
      <c r="F6" s="15"/>
    </row>
    <row r="7" spans="1:6" ht="16.350000000000001" customHeight="1" x14ac:dyDescent="0.25">
      <c r="A7" s="13">
        <v>6</v>
      </c>
      <c r="B7" s="14" t="s">
        <v>281</v>
      </c>
      <c r="C7" s="17">
        <v>1051</v>
      </c>
      <c r="D7" s="19" t="s">
        <v>213</v>
      </c>
      <c r="E7" s="24"/>
      <c r="F7" s="15"/>
    </row>
    <row r="8" spans="1:6" ht="16.350000000000001" customHeight="1" x14ac:dyDescent="0.25">
      <c r="A8" s="13">
        <v>7</v>
      </c>
      <c r="B8" s="14" t="s">
        <v>12</v>
      </c>
      <c r="C8" s="17">
        <v>68</v>
      </c>
      <c r="D8" s="19" t="s">
        <v>6</v>
      </c>
      <c r="E8" s="24"/>
      <c r="F8" s="15"/>
    </row>
    <row r="9" spans="1:6" ht="16.350000000000001" customHeight="1" x14ac:dyDescent="0.25">
      <c r="A9" s="13">
        <v>8</v>
      </c>
      <c r="B9" s="14" t="s">
        <v>15</v>
      </c>
      <c r="C9" s="17">
        <v>5420</v>
      </c>
      <c r="D9" s="19" t="s">
        <v>213</v>
      </c>
      <c r="E9" s="24"/>
      <c r="F9" s="15"/>
    </row>
    <row r="10" spans="1:6" ht="16.350000000000001" customHeight="1" x14ac:dyDescent="0.25">
      <c r="A10" s="13">
        <v>9</v>
      </c>
      <c r="B10" s="14" t="s">
        <v>14</v>
      </c>
      <c r="C10" s="17">
        <v>6624</v>
      </c>
      <c r="D10" s="19" t="s">
        <v>213</v>
      </c>
      <c r="E10" s="24"/>
      <c r="F10" s="15"/>
    </row>
    <row r="11" spans="1:6" ht="16.350000000000001" customHeight="1" x14ac:dyDescent="0.25">
      <c r="A11" s="13">
        <v>10</v>
      </c>
      <c r="B11" s="14" t="s">
        <v>358</v>
      </c>
      <c r="C11" s="17">
        <v>8920</v>
      </c>
      <c r="D11" s="19" t="s">
        <v>213</v>
      </c>
      <c r="E11" s="24"/>
      <c r="F11" s="15"/>
    </row>
    <row r="12" spans="1:6" s="9" customFormat="1" ht="16.350000000000001" customHeight="1" x14ac:dyDescent="0.25">
      <c r="A12" s="13">
        <v>11</v>
      </c>
      <c r="B12" s="14" t="s">
        <v>190</v>
      </c>
      <c r="C12" s="17">
        <v>480</v>
      </c>
      <c r="D12" s="19" t="s">
        <v>213</v>
      </c>
      <c r="E12" s="24"/>
      <c r="F12" s="15"/>
    </row>
    <row r="13" spans="1:6" ht="16.350000000000001" customHeight="1" x14ac:dyDescent="0.25">
      <c r="A13" s="13">
        <v>12</v>
      </c>
      <c r="B13" s="14" t="s">
        <v>356</v>
      </c>
      <c r="C13" s="17">
        <v>2470</v>
      </c>
      <c r="D13" s="19" t="s">
        <v>213</v>
      </c>
      <c r="E13" s="24"/>
      <c r="F13" s="15"/>
    </row>
    <row r="14" spans="1:6" s="9" customFormat="1" ht="16.350000000000001" customHeight="1" x14ac:dyDescent="0.25">
      <c r="A14" s="13">
        <v>13</v>
      </c>
      <c r="B14" s="14" t="s">
        <v>233</v>
      </c>
      <c r="C14" s="17">
        <v>1152</v>
      </c>
      <c r="D14" s="19" t="s">
        <v>213</v>
      </c>
      <c r="E14" s="24"/>
      <c r="F14" s="15"/>
    </row>
    <row r="15" spans="1:6" s="9" customFormat="1" ht="16.350000000000001" customHeight="1" x14ac:dyDescent="0.25">
      <c r="A15" s="13">
        <v>14</v>
      </c>
      <c r="B15" s="14" t="s">
        <v>234</v>
      </c>
      <c r="C15" s="17">
        <v>1440</v>
      </c>
      <c r="D15" s="19" t="s">
        <v>213</v>
      </c>
      <c r="E15" s="24"/>
      <c r="F15" s="15"/>
    </row>
    <row r="16" spans="1:6" s="9" customFormat="1" ht="16.350000000000001" customHeight="1" x14ac:dyDescent="0.25">
      <c r="A16" s="13">
        <v>15</v>
      </c>
      <c r="B16" s="14" t="s">
        <v>350</v>
      </c>
      <c r="C16" s="17">
        <v>280</v>
      </c>
      <c r="D16" s="19" t="s">
        <v>6</v>
      </c>
      <c r="E16" s="24"/>
      <c r="F16" s="15"/>
    </row>
    <row r="17" spans="1:6" s="9" customFormat="1" ht="16.350000000000001" customHeight="1" x14ac:dyDescent="0.25">
      <c r="A17" s="13">
        <v>16</v>
      </c>
      <c r="B17" s="14" t="s">
        <v>11</v>
      </c>
      <c r="C17" s="17">
        <v>575</v>
      </c>
      <c r="D17" s="19" t="s">
        <v>6</v>
      </c>
      <c r="E17" s="24"/>
      <c r="F17" s="15"/>
    </row>
    <row r="18" spans="1:6" ht="16.350000000000001" customHeight="1" x14ac:dyDescent="0.25">
      <c r="A18" s="13">
        <v>17</v>
      </c>
      <c r="B18" s="14" t="s">
        <v>201</v>
      </c>
      <c r="C18" s="17">
        <v>72</v>
      </c>
      <c r="D18" s="19" t="s">
        <v>213</v>
      </c>
      <c r="E18" s="24"/>
      <c r="F18" s="15"/>
    </row>
    <row r="19" spans="1:6" s="9" customFormat="1" ht="16.350000000000001" customHeight="1" x14ac:dyDescent="0.25">
      <c r="A19" s="13">
        <v>18</v>
      </c>
      <c r="B19" s="14" t="s">
        <v>202</v>
      </c>
      <c r="C19" s="17">
        <v>284</v>
      </c>
      <c r="D19" s="19" t="s">
        <v>6</v>
      </c>
      <c r="E19" s="24"/>
      <c r="F19" s="15"/>
    </row>
    <row r="20" spans="1:6" s="9" customFormat="1" ht="16.350000000000001" customHeight="1" x14ac:dyDescent="0.25">
      <c r="A20" s="13">
        <v>19</v>
      </c>
      <c r="B20" s="14" t="s">
        <v>203</v>
      </c>
      <c r="C20" s="17">
        <v>15</v>
      </c>
      <c r="D20" s="19" t="s">
        <v>214</v>
      </c>
      <c r="E20" s="24"/>
      <c r="F20" s="15"/>
    </row>
    <row r="21" spans="1:6" s="9" customFormat="1" ht="16.350000000000001" customHeight="1" x14ac:dyDescent="0.25">
      <c r="A21" s="13">
        <v>20</v>
      </c>
      <c r="B21" s="14" t="s">
        <v>204</v>
      </c>
      <c r="C21" s="17">
        <v>10</v>
      </c>
      <c r="D21" s="19" t="s">
        <v>7</v>
      </c>
      <c r="E21" s="24"/>
      <c r="F21" s="15"/>
    </row>
    <row r="22" spans="1:6" s="9" customFormat="1" ht="16.350000000000001" customHeight="1" x14ac:dyDescent="0.25">
      <c r="A22" s="13">
        <v>21</v>
      </c>
      <c r="B22" s="14" t="s">
        <v>154</v>
      </c>
      <c r="C22" s="17">
        <v>1080</v>
      </c>
      <c r="D22" s="19" t="s">
        <v>213</v>
      </c>
      <c r="E22" s="24"/>
      <c r="F22" s="15"/>
    </row>
    <row r="23" spans="1:6" s="9" customFormat="1" ht="16.350000000000001" customHeight="1" x14ac:dyDescent="0.25">
      <c r="A23" s="13">
        <v>22</v>
      </c>
      <c r="B23" s="14" t="s">
        <v>155</v>
      </c>
      <c r="C23" s="17">
        <v>1495</v>
      </c>
      <c r="D23" s="19" t="s">
        <v>213</v>
      </c>
      <c r="E23" s="24"/>
      <c r="F23" s="15"/>
    </row>
    <row r="24" spans="1:6" s="9" customFormat="1" ht="16.350000000000001" customHeight="1" x14ac:dyDescent="0.25">
      <c r="A24" s="13">
        <v>23</v>
      </c>
      <c r="B24" s="14" t="s">
        <v>355</v>
      </c>
      <c r="C24" s="17">
        <v>1380</v>
      </c>
      <c r="D24" s="19" t="s">
        <v>213</v>
      </c>
      <c r="E24" s="24"/>
      <c r="F24" s="15"/>
    </row>
    <row r="25" spans="1:6" ht="16.350000000000001" customHeight="1" x14ac:dyDescent="0.25">
      <c r="A25" s="13">
        <v>24</v>
      </c>
      <c r="B25" s="14" t="s">
        <v>156</v>
      </c>
      <c r="C25" s="17">
        <v>1420</v>
      </c>
      <c r="D25" s="19" t="s">
        <v>213</v>
      </c>
      <c r="E25" s="24"/>
      <c r="F25" s="15"/>
    </row>
    <row r="26" spans="1:6" ht="16.350000000000001" customHeight="1" x14ac:dyDescent="0.25">
      <c r="A26" s="13">
        <v>25</v>
      </c>
      <c r="B26" s="14" t="s">
        <v>10</v>
      </c>
      <c r="C26" s="17">
        <v>850</v>
      </c>
      <c r="D26" s="19" t="s">
        <v>213</v>
      </c>
      <c r="E26" s="24"/>
      <c r="F26" s="15"/>
    </row>
    <row r="27" spans="1:6" ht="16.350000000000001" customHeight="1" x14ac:dyDescent="0.25">
      <c r="A27" s="13">
        <v>26</v>
      </c>
      <c r="B27" s="14" t="s">
        <v>157</v>
      </c>
      <c r="C27" s="17">
        <v>1418</v>
      </c>
      <c r="D27" s="19" t="s">
        <v>213</v>
      </c>
      <c r="E27" s="24"/>
      <c r="F27" s="15"/>
    </row>
    <row r="28" spans="1:6" ht="16.350000000000001" customHeight="1" x14ac:dyDescent="0.25">
      <c r="A28" s="13">
        <v>27</v>
      </c>
      <c r="B28" s="14" t="s">
        <v>159</v>
      </c>
      <c r="C28" s="17">
        <v>304</v>
      </c>
      <c r="D28" s="19" t="s">
        <v>6</v>
      </c>
      <c r="E28" s="24"/>
      <c r="F28" s="15"/>
    </row>
    <row r="29" spans="1:6" s="9" customFormat="1" ht="16.350000000000001" customHeight="1" x14ac:dyDescent="0.25">
      <c r="A29" s="13">
        <v>28</v>
      </c>
      <c r="B29" s="14" t="s">
        <v>231</v>
      </c>
      <c r="C29" s="17">
        <v>402</v>
      </c>
      <c r="D29" s="19" t="s">
        <v>6</v>
      </c>
      <c r="E29" s="24"/>
      <c r="F29" s="15"/>
    </row>
    <row r="30" spans="1:6" s="9" customFormat="1" ht="16.350000000000001" customHeight="1" x14ac:dyDescent="0.25">
      <c r="A30" s="13">
        <v>29</v>
      </c>
      <c r="B30" s="14" t="s">
        <v>158</v>
      </c>
      <c r="C30" s="17">
        <v>252</v>
      </c>
      <c r="D30" s="19" t="s">
        <v>6</v>
      </c>
      <c r="E30" s="24"/>
      <c r="F30" s="15"/>
    </row>
    <row r="31" spans="1:6" s="9" customFormat="1" ht="16.350000000000001" customHeight="1" x14ac:dyDescent="0.25">
      <c r="A31" s="13">
        <v>30</v>
      </c>
      <c r="B31" s="14" t="s">
        <v>232</v>
      </c>
      <c r="C31" s="17">
        <v>132</v>
      </c>
      <c r="D31" s="19" t="s">
        <v>6</v>
      </c>
      <c r="E31" s="24"/>
      <c r="F31" s="15"/>
    </row>
    <row r="32" spans="1:6" ht="16.350000000000001" customHeight="1" x14ac:dyDescent="0.25">
      <c r="A32" s="13">
        <v>31</v>
      </c>
      <c r="B32" s="14" t="s">
        <v>160</v>
      </c>
      <c r="C32" s="17">
        <v>301</v>
      </c>
      <c r="D32" s="19" t="s">
        <v>213</v>
      </c>
      <c r="E32" s="24"/>
      <c r="F32" s="15"/>
    </row>
    <row r="33" spans="1:6" s="9" customFormat="1" ht="16.350000000000001" customHeight="1" x14ac:dyDescent="0.25">
      <c r="A33" s="13">
        <v>32</v>
      </c>
      <c r="B33" s="14" t="s">
        <v>161</v>
      </c>
      <c r="C33" s="17">
        <v>212</v>
      </c>
      <c r="D33" s="19" t="s">
        <v>213</v>
      </c>
      <c r="E33" s="24"/>
      <c r="F33" s="15"/>
    </row>
    <row r="34" spans="1:6" s="9" customFormat="1" ht="16.350000000000001" customHeight="1" x14ac:dyDescent="0.25">
      <c r="A34" s="13">
        <v>33</v>
      </c>
      <c r="B34" s="14" t="s">
        <v>16</v>
      </c>
      <c r="C34" s="17">
        <v>273</v>
      </c>
      <c r="D34" s="19" t="s">
        <v>213</v>
      </c>
      <c r="E34" s="24"/>
      <c r="F34" s="15"/>
    </row>
    <row r="35" spans="1:6" s="9" customFormat="1" ht="16.350000000000001" customHeight="1" x14ac:dyDescent="0.25">
      <c r="A35" s="13">
        <v>34</v>
      </c>
      <c r="B35" s="14" t="s">
        <v>17</v>
      </c>
      <c r="C35" s="17">
        <v>158</v>
      </c>
      <c r="D35" s="19" t="s">
        <v>213</v>
      </c>
      <c r="E35" s="24"/>
      <c r="F35" s="15"/>
    </row>
    <row r="36" spans="1:6" s="9" customFormat="1" ht="16.350000000000001" customHeight="1" x14ac:dyDescent="0.25">
      <c r="A36" s="13">
        <v>35</v>
      </c>
      <c r="B36" s="14" t="s">
        <v>354</v>
      </c>
      <c r="C36" s="17">
        <v>475</v>
      </c>
      <c r="D36" s="19" t="s">
        <v>213</v>
      </c>
      <c r="E36" s="24"/>
      <c r="F36" s="15"/>
    </row>
    <row r="37" spans="1:6" s="9" customFormat="1" ht="16.350000000000001" customHeight="1" x14ac:dyDescent="0.25">
      <c r="A37" s="13">
        <v>36</v>
      </c>
      <c r="B37" s="14" t="s">
        <v>162</v>
      </c>
      <c r="C37" s="17">
        <v>26</v>
      </c>
      <c r="D37" s="19" t="s">
        <v>213</v>
      </c>
      <c r="E37" s="24"/>
      <c r="F37" s="15"/>
    </row>
    <row r="38" spans="1:6" s="9" customFormat="1" ht="16.350000000000001" customHeight="1" x14ac:dyDescent="0.25">
      <c r="A38" s="13">
        <v>37</v>
      </c>
      <c r="B38" s="14" t="s">
        <v>163</v>
      </c>
      <c r="C38" s="17">
        <v>76</v>
      </c>
      <c r="D38" s="19" t="s">
        <v>213</v>
      </c>
      <c r="E38" s="24"/>
      <c r="F38" s="15"/>
    </row>
    <row r="39" spans="1:6" s="9" customFormat="1" ht="16.350000000000001" customHeight="1" x14ac:dyDescent="0.25">
      <c r="A39" s="13">
        <v>38</v>
      </c>
      <c r="B39" s="14" t="s">
        <v>164</v>
      </c>
      <c r="C39" s="17">
        <v>162</v>
      </c>
      <c r="D39" s="19" t="s">
        <v>6</v>
      </c>
      <c r="E39" s="24"/>
      <c r="F39" s="15"/>
    </row>
    <row r="40" spans="1:6" s="9" customFormat="1" ht="16.350000000000001" customHeight="1" x14ac:dyDescent="0.25">
      <c r="A40" s="13">
        <v>39</v>
      </c>
      <c r="B40" s="14" t="s">
        <v>229</v>
      </c>
      <c r="C40" s="17">
        <v>148</v>
      </c>
      <c r="D40" s="19" t="s">
        <v>6</v>
      </c>
      <c r="E40" s="24"/>
      <c r="F40" s="15"/>
    </row>
    <row r="41" spans="1:6" s="9" customFormat="1" ht="16.350000000000001" customHeight="1" x14ac:dyDescent="0.25">
      <c r="A41" s="13">
        <v>40</v>
      </c>
      <c r="B41" s="14" t="s">
        <v>230</v>
      </c>
      <c r="C41" s="17">
        <v>56</v>
      </c>
      <c r="D41" s="19" t="s">
        <v>6</v>
      </c>
      <c r="E41" s="24"/>
      <c r="F41" s="15"/>
    </row>
    <row r="42" spans="1:6" s="9" customFormat="1" ht="16.350000000000001" customHeight="1" x14ac:dyDescent="0.25">
      <c r="A42" s="13">
        <v>41</v>
      </c>
      <c r="B42" s="14" t="s">
        <v>165</v>
      </c>
      <c r="C42" s="17">
        <v>2</v>
      </c>
      <c r="D42" s="19" t="s">
        <v>7</v>
      </c>
      <c r="E42" s="24"/>
      <c r="F42" s="15"/>
    </row>
    <row r="43" spans="1:6" s="9" customFormat="1" ht="16.350000000000001" customHeight="1" x14ac:dyDescent="0.25">
      <c r="A43" s="13">
        <v>42</v>
      </c>
      <c r="B43" s="14" t="s">
        <v>18</v>
      </c>
      <c r="C43" s="17">
        <v>1253</v>
      </c>
      <c r="D43" s="19" t="s">
        <v>213</v>
      </c>
      <c r="E43" s="24"/>
      <c r="F43" s="15"/>
    </row>
    <row r="44" spans="1:6" s="9" customFormat="1" ht="16.350000000000001" customHeight="1" x14ac:dyDescent="0.25">
      <c r="A44" s="13">
        <v>43</v>
      </c>
      <c r="B44" s="14" t="s">
        <v>166</v>
      </c>
      <c r="C44" s="17">
        <v>160</v>
      </c>
      <c r="D44" s="19" t="s">
        <v>213</v>
      </c>
      <c r="E44" s="24"/>
      <c r="F44" s="15"/>
    </row>
    <row r="45" spans="1:6" s="9" customFormat="1" ht="16.350000000000001" customHeight="1" x14ac:dyDescent="0.25">
      <c r="A45" s="13">
        <v>44</v>
      </c>
      <c r="B45" s="14" t="s">
        <v>167</v>
      </c>
      <c r="C45" s="17">
        <v>470</v>
      </c>
      <c r="D45" s="19" t="s">
        <v>213</v>
      </c>
      <c r="E45" s="24"/>
      <c r="F45" s="15"/>
    </row>
    <row r="46" spans="1:6" ht="16.350000000000001" customHeight="1" x14ac:dyDescent="0.25">
      <c r="A46" s="13">
        <v>45</v>
      </c>
      <c r="B46" s="14" t="s">
        <v>168</v>
      </c>
      <c r="C46" s="17">
        <v>40</v>
      </c>
      <c r="D46" s="19" t="s">
        <v>213</v>
      </c>
      <c r="E46" s="24"/>
      <c r="F46" s="15"/>
    </row>
    <row r="47" spans="1:6" s="9" customFormat="1" ht="16.350000000000001" customHeight="1" x14ac:dyDescent="0.25">
      <c r="A47" s="13">
        <v>46</v>
      </c>
      <c r="B47" s="14" t="s">
        <v>169</v>
      </c>
      <c r="C47" s="17">
        <v>124</v>
      </c>
      <c r="D47" s="19" t="s">
        <v>213</v>
      </c>
      <c r="E47" s="24"/>
      <c r="F47" s="15"/>
    </row>
    <row r="48" spans="1:6" s="9" customFormat="1" ht="16.350000000000001" customHeight="1" x14ac:dyDescent="0.25">
      <c r="A48" s="13">
        <v>47</v>
      </c>
      <c r="B48" s="14" t="s">
        <v>353</v>
      </c>
      <c r="C48" s="17">
        <v>202</v>
      </c>
      <c r="D48" s="19" t="s">
        <v>213</v>
      </c>
      <c r="E48" s="24"/>
      <c r="F48" s="15"/>
    </row>
    <row r="49" spans="1:6" ht="16.350000000000001" customHeight="1" x14ac:dyDescent="0.25">
      <c r="A49" s="13">
        <v>48</v>
      </c>
      <c r="B49" s="14" t="s">
        <v>227</v>
      </c>
      <c r="C49" s="17">
        <v>52</v>
      </c>
      <c r="D49" s="19" t="s">
        <v>7</v>
      </c>
      <c r="E49" s="24"/>
      <c r="F49" s="15"/>
    </row>
    <row r="50" spans="1:6" s="9" customFormat="1" ht="16.350000000000001" customHeight="1" x14ac:dyDescent="0.25">
      <c r="A50" s="13">
        <v>49</v>
      </c>
      <c r="B50" s="14" t="s">
        <v>228</v>
      </c>
      <c r="C50" s="17">
        <v>14</v>
      </c>
      <c r="D50" s="19" t="s">
        <v>7</v>
      </c>
      <c r="E50" s="24"/>
      <c r="F50" s="15"/>
    </row>
    <row r="51" spans="1:6" s="9" customFormat="1" ht="16.350000000000001" customHeight="1" x14ac:dyDescent="0.25">
      <c r="A51" s="13">
        <v>50</v>
      </c>
      <c r="B51" s="14" t="s">
        <v>170</v>
      </c>
      <c r="C51" s="17">
        <v>18</v>
      </c>
      <c r="D51" s="19" t="s">
        <v>6</v>
      </c>
      <c r="E51" s="24"/>
      <c r="F51" s="15"/>
    </row>
    <row r="52" spans="1:6" s="9" customFormat="1" ht="16.350000000000001" customHeight="1" x14ac:dyDescent="0.25">
      <c r="A52" s="13">
        <v>51</v>
      </c>
      <c r="B52" s="14" t="s">
        <v>171</v>
      </c>
      <c r="C52" s="17">
        <v>12</v>
      </c>
      <c r="D52" s="19" t="s">
        <v>213</v>
      </c>
      <c r="E52" s="24"/>
      <c r="F52" s="15"/>
    </row>
    <row r="53" spans="1:6" s="9" customFormat="1" ht="16.350000000000001" customHeight="1" x14ac:dyDescent="0.25">
      <c r="A53" s="13">
        <v>52</v>
      </c>
      <c r="B53" s="14" t="s">
        <v>172</v>
      </c>
      <c r="C53" s="17">
        <v>1</v>
      </c>
      <c r="D53" s="19" t="s">
        <v>7</v>
      </c>
      <c r="E53" s="24"/>
      <c r="F53" s="15"/>
    </row>
    <row r="54" spans="1:6" ht="16.350000000000001" customHeight="1" x14ac:dyDescent="0.25">
      <c r="A54" s="13">
        <v>53</v>
      </c>
      <c r="B54" s="14" t="s">
        <v>173</v>
      </c>
      <c r="C54" s="17">
        <v>1007</v>
      </c>
      <c r="D54" s="19" t="s">
        <v>213</v>
      </c>
      <c r="E54" s="24"/>
      <c r="F54" s="15"/>
    </row>
    <row r="55" spans="1:6" ht="16.350000000000001" customHeight="1" x14ac:dyDescent="0.25">
      <c r="A55" s="13">
        <v>54</v>
      </c>
      <c r="B55" s="16" t="s">
        <v>174</v>
      </c>
      <c r="C55" s="17">
        <v>1</v>
      </c>
      <c r="D55" s="19" t="s">
        <v>20</v>
      </c>
      <c r="E55" s="24"/>
      <c r="F55" s="15"/>
    </row>
    <row r="56" spans="1:6" ht="16.350000000000001" customHeight="1" x14ac:dyDescent="0.25">
      <c r="A56" s="13">
        <v>55</v>
      </c>
      <c r="B56" s="14" t="s">
        <v>177</v>
      </c>
      <c r="C56" s="17">
        <v>4</v>
      </c>
      <c r="D56" s="19" t="s">
        <v>7</v>
      </c>
      <c r="E56" s="24"/>
      <c r="F56" s="15"/>
    </row>
    <row r="57" spans="1:6" ht="16.350000000000001" customHeight="1" x14ac:dyDescent="0.25">
      <c r="A57" s="13">
        <v>56</v>
      </c>
      <c r="B57" s="14" t="s">
        <v>175</v>
      </c>
      <c r="C57" s="17">
        <v>1</v>
      </c>
      <c r="D57" s="19" t="s">
        <v>20</v>
      </c>
      <c r="E57" s="24"/>
      <c r="F57" s="15"/>
    </row>
    <row r="58" spans="1:6" s="9" customFormat="1" ht="16.350000000000001" customHeight="1" x14ac:dyDescent="0.25">
      <c r="A58" s="13">
        <v>57</v>
      </c>
      <c r="B58" s="14" t="s">
        <v>179</v>
      </c>
      <c r="C58" s="17">
        <v>1</v>
      </c>
      <c r="D58" s="19" t="s">
        <v>7</v>
      </c>
      <c r="E58" s="24"/>
      <c r="F58" s="15"/>
    </row>
    <row r="59" spans="1:6" s="9" customFormat="1" ht="16.350000000000001" customHeight="1" x14ac:dyDescent="0.25">
      <c r="A59" s="13">
        <v>58</v>
      </c>
      <c r="B59" s="14" t="s">
        <v>180</v>
      </c>
      <c r="C59" s="17">
        <v>1</v>
      </c>
      <c r="D59" s="19" t="s">
        <v>7</v>
      </c>
      <c r="E59" s="24"/>
      <c r="F59" s="15"/>
    </row>
    <row r="60" spans="1:6" s="9" customFormat="1" ht="16.350000000000001" customHeight="1" x14ac:dyDescent="0.25">
      <c r="A60" s="13">
        <v>59</v>
      </c>
      <c r="B60" s="14" t="s">
        <v>226</v>
      </c>
      <c r="C60" s="17">
        <v>1</v>
      </c>
      <c r="D60" s="19" t="s">
        <v>7</v>
      </c>
      <c r="E60" s="24"/>
      <c r="F60" s="15"/>
    </row>
    <row r="61" spans="1:6" s="9" customFormat="1" ht="16.350000000000001" customHeight="1" x14ac:dyDescent="0.25">
      <c r="A61" s="13">
        <v>60</v>
      </c>
      <c r="B61" s="14" t="s">
        <v>225</v>
      </c>
      <c r="C61" s="17">
        <v>6</v>
      </c>
      <c r="D61" s="19" t="s">
        <v>7</v>
      </c>
      <c r="E61" s="24"/>
      <c r="F61" s="15"/>
    </row>
    <row r="62" spans="1:6" ht="16.350000000000001" customHeight="1" x14ac:dyDescent="0.25">
      <c r="A62" s="13">
        <v>61</v>
      </c>
      <c r="B62" s="14" t="s">
        <v>176</v>
      </c>
      <c r="C62" s="17">
        <v>468</v>
      </c>
      <c r="D62" s="19" t="s">
        <v>213</v>
      </c>
      <c r="E62" s="24"/>
      <c r="F62" s="15"/>
    </row>
    <row r="63" spans="1:6" ht="16.350000000000001" customHeight="1" x14ac:dyDescent="0.25">
      <c r="A63" s="13">
        <v>62</v>
      </c>
      <c r="B63" s="14" t="s">
        <v>178</v>
      </c>
      <c r="C63" s="17">
        <v>1000</v>
      </c>
      <c r="D63" s="19" t="s">
        <v>213</v>
      </c>
      <c r="E63" s="24"/>
      <c r="F63" s="15"/>
    </row>
    <row r="64" spans="1:6" ht="16.350000000000001" customHeight="1" x14ac:dyDescent="0.25">
      <c r="A64" s="13">
        <v>63</v>
      </c>
      <c r="B64" s="14" t="s">
        <v>352</v>
      </c>
      <c r="C64" s="17">
        <v>160</v>
      </c>
      <c r="D64" s="19" t="s">
        <v>213</v>
      </c>
      <c r="E64" s="24"/>
      <c r="F64" s="15"/>
    </row>
    <row r="65" spans="1:8" ht="16.350000000000001" customHeight="1" x14ac:dyDescent="0.25">
      <c r="A65" s="13">
        <v>64</v>
      </c>
      <c r="B65" s="14" t="s">
        <v>181</v>
      </c>
      <c r="C65" s="17">
        <v>29</v>
      </c>
      <c r="D65" s="19" t="s">
        <v>6</v>
      </c>
      <c r="E65" s="24"/>
      <c r="F65" s="15"/>
    </row>
    <row r="66" spans="1:8" ht="16.350000000000001" customHeight="1" x14ac:dyDescent="0.25">
      <c r="A66" s="13">
        <v>65</v>
      </c>
      <c r="B66" s="14" t="s">
        <v>182</v>
      </c>
      <c r="C66" s="17">
        <v>255</v>
      </c>
      <c r="D66" s="19" t="s">
        <v>6</v>
      </c>
      <c r="E66" s="24"/>
      <c r="F66" s="15"/>
    </row>
    <row r="67" spans="1:8" ht="16.350000000000001" customHeight="1" x14ac:dyDescent="0.25">
      <c r="A67" s="13">
        <v>66</v>
      </c>
      <c r="B67" s="14" t="s">
        <v>183</v>
      </c>
      <c r="C67" s="17">
        <v>210</v>
      </c>
      <c r="D67" s="19" t="s">
        <v>6</v>
      </c>
      <c r="E67" s="24"/>
      <c r="F67" s="15"/>
    </row>
    <row r="68" spans="1:8" ht="16.350000000000001" customHeight="1" x14ac:dyDescent="0.25">
      <c r="A68" s="13">
        <v>67</v>
      </c>
      <c r="B68" s="14" t="s">
        <v>184</v>
      </c>
      <c r="C68" s="17">
        <v>10</v>
      </c>
      <c r="D68" s="19" t="s">
        <v>7</v>
      </c>
      <c r="E68" s="24"/>
      <c r="F68" s="15"/>
    </row>
    <row r="69" spans="1:8" s="9" customFormat="1" ht="16.350000000000001" customHeight="1" x14ac:dyDescent="0.25">
      <c r="A69" s="13">
        <v>68</v>
      </c>
      <c r="B69" s="14" t="s">
        <v>205</v>
      </c>
      <c r="C69" s="17">
        <v>20</v>
      </c>
      <c r="D69" s="19" t="s">
        <v>7</v>
      </c>
      <c r="E69" s="24"/>
      <c r="F69" s="15"/>
    </row>
    <row r="70" spans="1:8" ht="16.350000000000001" customHeight="1" x14ac:dyDescent="0.25">
      <c r="A70" s="13">
        <v>69</v>
      </c>
      <c r="B70" s="14" t="s">
        <v>186</v>
      </c>
      <c r="C70" s="17">
        <v>14</v>
      </c>
      <c r="D70" s="19" t="s">
        <v>7</v>
      </c>
      <c r="E70" s="24"/>
      <c r="F70" s="15"/>
    </row>
    <row r="71" spans="1:8" ht="16.350000000000001" customHeight="1" x14ac:dyDescent="0.25">
      <c r="A71" s="13">
        <v>70</v>
      </c>
      <c r="B71" s="14" t="s">
        <v>185</v>
      </c>
      <c r="C71" s="17">
        <v>11</v>
      </c>
      <c r="D71" s="19" t="s">
        <v>7</v>
      </c>
      <c r="E71" s="24"/>
      <c r="F71" s="15"/>
    </row>
    <row r="72" spans="1:8" ht="16.350000000000001" customHeight="1" x14ac:dyDescent="0.25">
      <c r="A72" s="13">
        <v>71</v>
      </c>
      <c r="B72" s="14" t="s">
        <v>187</v>
      </c>
      <c r="C72" s="17">
        <v>1</v>
      </c>
      <c r="D72" s="19" t="s">
        <v>20</v>
      </c>
      <c r="E72" s="24"/>
      <c r="F72" s="15"/>
    </row>
    <row r="73" spans="1:8" ht="16.350000000000001" customHeight="1" x14ac:dyDescent="0.25">
      <c r="A73" s="13">
        <v>72</v>
      </c>
      <c r="B73" s="14" t="s">
        <v>188</v>
      </c>
      <c r="C73" s="17">
        <v>1</v>
      </c>
      <c r="D73" s="19" t="s">
        <v>20</v>
      </c>
      <c r="E73" s="24"/>
      <c r="F73" s="15"/>
    </row>
    <row r="74" spans="1:8" ht="16.350000000000001" customHeight="1" x14ac:dyDescent="0.25">
      <c r="A74" s="13">
        <v>73</v>
      </c>
      <c r="B74" s="14" t="s">
        <v>189</v>
      </c>
      <c r="C74" s="17">
        <v>58</v>
      </c>
      <c r="D74" s="19" t="s">
        <v>213</v>
      </c>
      <c r="E74" s="24"/>
      <c r="F74" s="15"/>
    </row>
    <row r="75" spans="1:8" ht="16.350000000000001" customHeight="1" x14ac:dyDescent="0.25">
      <c r="A75" s="13">
        <v>74</v>
      </c>
      <c r="B75" s="14" t="s">
        <v>351</v>
      </c>
      <c r="C75" s="17">
        <v>14876</v>
      </c>
      <c r="D75" s="19" t="s">
        <v>213</v>
      </c>
      <c r="E75" s="24"/>
      <c r="F75" s="15"/>
    </row>
    <row r="76" spans="1:8" s="9" customFormat="1" ht="16.350000000000001" customHeight="1" x14ac:dyDescent="0.25">
      <c r="A76" s="13">
        <v>75</v>
      </c>
      <c r="B76" s="14" t="s">
        <v>191</v>
      </c>
      <c r="C76" s="17">
        <v>475</v>
      </c>
      <c r="D76" s="19" t="s">
        <v>213</v>
      </c>
      <c r="E76" s="24"/>
      <c r="F76" s="15"/>
    </row>
    <row r="77" spans="1:8" s="9" customFormat="1" ht="16.350000000000001" customHeight="1" x14ac:dyDescent="0.25">
      <c r="A77" s="13">
        <v>76</v>
      </c>
      <c r="B77" s="14" t="s">
        <v>192</v>
      </c>
      <c r="C77" s="17">
        <v>24</v>
      </c>
      <c r="D77" s="19" t="s">
        <v>7</v>
      </c>
      <c r="E77" s="24"/>
      <c r="F77" s="15"/>
    </row>
    <row r="78" spans="1:8" s="9" customFormat="1" ht="16.350000000000001" customHeight="1" x14ac:dyDescent="0.25">
      <c r="A78" s="13">
        <v>77</v>
      </c>
      <c r="B78" s="14" t="s">
        <v>220</v>
      </c>
      <c r="C78" s="17">
        <v>5</v>
      </c>
      <c r="D78" s="19" t="s">
        <v>7</v>
      </c>
      <c r="E78" s="24"/>
      <c r="F78" s="15"/>
    </row>
    <row r="79" spans="1:8" ht="16.350000000000001" customHeight="1" x14ac:dyDescent="0.25">
      <c r="A79" s="13">
        <v>78</v>
      </c>
      <c r="B79" s="14" t="s">
        <v>193</v>
      </c>
      <c r="C79" s="17">
        <v>12</v>
      </c>
      <c r="D79" s="19" t="s">
        <v>7</v>
      </c>
      <c r="E79" s="24"/>
      <c r="F79" s="15"/>
    </row>
    <row r="80" spans="1:8" ht="16.350000000000001" customHeight="1" x14ac:dyDescent="0.25">
      <c r="A80" s="13">
        <v>79</v>
      </c>
      <c r="B80" s="16" t="s">
        <v>194</v>
      </c>
      <c r="C80" s="17">
        <v>2</v>
      </c>
      <c r="D80" s="19" t="s">
        <v>7</v>
      </c>
      <c r="E80" s="24"/>
      <c r="F80" s="15"/>
      <c r="H80" s="1"/>
    </row>
    <row r="81" spans="1:6" ht="16.350000000000001" customHeight="1" x14ac:dyDescent="0.25">
      <c r="A81" s="13">
        <v>80</v>
      </c>
      <c r="B81" s="14" t="s">
        <v>195</v>
      </c>
      <c r="C81" s="17">
        <v>28</v>
      </c>
      <c r="D81" s="19" t="s">
        <v>7</v>
      </c>
      <c r="E81" s="24"/>
      <c r="F81" s="15"/>
    </row>
    <row r="82" spans="1:6" ht="16.350000000000001" customHeight="1" x14ac:dyDescent="0.25">
      <c r="A82" s="13">
        <v>81</v>
      </c>
      <c r="B82" s="14" t="s">
        <v>222</v>
      </c>
      <c r="C82" s="17">
        <v>8</v>
      </c>
      <c r="D82" s="19" t="s">
        <v>7</v>
      </c>
      <c r="E82" s="24"/>
      <c r="F82" s="15"/>
    </row>
    <row r="83" spans="1:6" s="9" customFormat="1" ht="16.350000000000001" customHeight="1" x14ac:dyDescent="0.25">
      <c r="A83" s="13">
        <v>82</v>
      </c>
      <c r="B83" s="14" t="s">
        <v>219</v>
      </c>
      <c r="C83" s="17">
        <v>6</v>
      </c>
      <c r="D83" s="19" t="s">
        <v>7</v>
      </c>
      <c r="E83" s="24"/>
      <c r="F83" s="15"/>
    </row>
    <row r="84" spans="1:6" ht="16.350000000000001" customHeight="1" x14ac:dyDescent="0.25">
      <c r="A84" s="13">
        <v>83</v>
      </c>
      <c r="B84" s="14" t="s">
        <v>221</v>
      </c>
      <c r="C84" s="17">
        <v>6</v>
      </c>
      <c r="D84" s="19" t="s">
        <v>7</v>
      </c>
      <c r="E84" s="24"/>
      <c r="F84" s="15"/>
    </row>
    <row r="85" spans="1:6" ht="16.350000000000001" customHeight="1" x14ac:dyDescent="0.25">
      <c r="A85" s="13">
        <v>84</v>
      </c>
      <c r="B85" s="14" t="s">
        <v>196</v>
      </c>
      <c r="C85" s="17">
        <v>194</v>
      </c>
      <c r="D85" s="19" t="s">
        <v>6</v>
      </c>
      <c r="E85" s="24"/>
      <c r="F85" s="15"/>
    </row>
    <row r="86" spans="1:6" s="9" customFormat="1" ht="16.350000000000001" customHeight="1" x14ac:dyDescent="0.25">
      <c r="A86" s="13">
        <v>85</v>
      </c>
      <c r="B86" s="14" t="s">
        <v>216</v>
      </c>
      <c r="C86" s="17">
        <v>284</v>
      </c>
      <c r="D86" s="19" t="s">
        <v>6</v>
      </c>
      <c r="E86" s="24"/>
      <c r="F86" s="15"/>
    </row>
    <row r="87" spans="1:6" s="9" customFormat="1" ht="16.350000000000001" customHeight="1" x14ac:dyDescent="0.25">
      <c r="A87" s="13">
        <v>86</v>
      </c>
      <c r="B87" s="14" t="s">
        <v>217</v>
      </c>
      <c r="C87" s="17">
        <v>180</v>
      </c>
      <c r="D87" s="19" t="s">
        <v>213</v>
      </c>
      <c r="E87" s="24"/>
      <c r="F87" s="15"/>
    </row>
    <row r="88" spans="1:6" ht="16.350000000000001" customHeight="1" x14ac:dyDescent="0.25">
      <c r="A88" s="13">
        <v>87</v>
      </c>
      <c r="B88" s="14" t="s">
        <v>197</v>
      </c>
      <c r="C88" s="17">
        <v>1150</v>
      </c>
      <c r="D88" s="19" t="s">
        <v>213</v>
      </c>
      <c r="E88" s="24"/>
      <c r="F88" s="15"/>
    </row>
    <row r="89" spans="1:6" s="9" customFormat="1" ht="16.350000000000001" customHeight="1" x14ac:dyDescent="0.25">
      <c r="A89" s="13">
        <v>88</v>
      </c>
      <c r="B89" s="14" t="s">
        <v>224</v>
      </c>
      <c r="C89" s="17">
        <v>92</v>
      </c>
      <c r="D89" s="19" t="s">
        <v>213</v>
      </c>
      <c r="E89" s="24"/>
      <c r="F89" s="15"/>
    </row>
    <row r="90" spans="1:6" s="9" customFormat="1" ht="16.350000000000001" customHeight="1" x14ac:dyDescent="0.25">
      <c r="A90" s="13">
        <v>89</v>
      </c>
      <c r="B90" s="14" t="s">
        <v>223</v>
      </c>
      <c r="C90" s="17">
        <v>15</v>
      </c>
      <c r="D90" s="19" t="s">
        <v>7</v>
      </c>
      <c r="E90" s="24"/>
      <c r="F90" s="15"/>
    </row>
    <row r="91" spans="1:6" ht="16.350000000000001" customHeight="1" x14ac:dyDescent="0.25">
      <c r="A91" s="13">
        <v>90</v>
      </c>
      <c r="B91" s="14" t="s">
        <v>218</v>
      </c>
      <c r="C91" s="17">
        <v>552</v>
      </c>
      <c r="D91" s="19" t="s">
        <v>213</v>
      </c>
      <c r="E91" s="24"/>
      <c r="F91" s="15"/>
    </row>
    <row r="92" spans="1:6" ht="16.350000000000001" customHeight="1" x14ac:dyDescent="0.25">
      <c r="A92" s="13">
        <v>91</v>
      </c>
      <c r="B92" s="14" t="s">
        <v>198</v>
      </c>
      <c r="C92" s="17">
        <v>396</v>
      </c>
      <c r="D92" s="19" t="s">
        <v>213</v>
      </c>
      <c r="E92" s="24"/>
      <c r="F92" s="15"/>
    </row>
    <row r="93" spans="1:6" ht="16.350000000000001" customHeight="1" x14ac:dyDescent="0.25">
      <c r="A93" s="13">
        <v>92</v>
      </c>
      <c r="B93" s="14" t="s">
        <v>199</v>
      </c>
      <c r="C93" s="17">
        <v>95</v>
      </c>
      <c r="D93" s="19" t="s">
        <v>7</v>
      </c>
      <c r="E93" s="24"/>
      <c r="F93" s="15"/>
    </row>
    <row r="94" spans="1:6" s="9" customFormat="1" ht="16.350000000000001" customHeight="1" x14ac:dyDescent="0.25">
      <c r="A94" s="13">
        <v>93</v>
      </c>
      <c r="B94" s="14" t="s">
        <v>235</v>
      </c>
      <c r="C94" s="17">
        <v>1</v>
      </c>
      <c r="D94" s="19" t="s">
        <v>7</v>
      </c>
      <c r="E94" s="24"/>
      <c r="F94" s="15"/>
    </row>
    <row r="95" spans="1:6" s="9" customFormat="1" ht="16.350000000000001" customHeight="1" x14ac:dyDescent="0.25">
      <c r="A95" s="13">
        <v>94</v>
      </c>
      <c r="B95" s="14" t="s">
        <v>236</v>
      </c>
      <c r="C95" s="17">
        <v>1</v>
      </c>
      <c r="D95" s="19" t="s">
        <v>7</v>
      </c>
      <c r="E95" s="24"/>
      <c r="F95" s="15"/>
    </row>
    <row r="96" spans="1:6" s="9" customFormat="1" ht="16.350000000000001" customHeight="1" x14ac:dyDescent="0.25">
      <c r="A96" s="13">
        <v>95</v>
      </c>
      <c r="B96" s="14" t="s">
        <v>238</v>
      </c>
      <c r="C96" s="17">
        <v>8</v>
      </c>
      <c r="D96" s="19" t="s">
        <v>7</v>
      </c>
      <c r="E96" s="24"/>
      <c r="F96" s="15"/>
    </row>
    <row r="97" spans="1:8" s="9" customFormat="1" ht="16.350000000000001" customHeight="1" x14ac:dyDescent="0.25">
      <c r="A97" s="13">
        <v>96</v>
      </c>
      <c r="B97" s="21" t="s">
        <v>237</v>
      </c>
      <c r="C97" s="22">
        <v>1</v>
      </c>
      <c r="D97" s="23" t="s">
        <v>20</v>
      </c>
      <c r="E97" s="24"/>
      <c r="F97" s="25"/>
    </row>
    <row r="98" spans="1:8" s="9" customFormat="1" ht="16.350000000000001" customHeight="1" x14ac:dyDescent="0.25">
      <c r="A98" s="13">
        <v>97</v>
      </c>
      <c r="B98" s="14" t="s">
        <v>215</v>
      </c>
      <c r="C98" s="17">
        <v>138</v>
      </c>
      <c r="D98" s="19" t="s">
        <v>6</v>
      </c>
      <c r="E98" s="24"/>
      <c r="F98" s="15"/>
    </row>
    <row r="99" spans="1:8" s="9" customFormat="1" ht="16.350000000000001" customHeight="1" x14ac:dyDescent="0.25">
      <c r="A99" s="13">
        <v>98</v>
      </c>
      <c r="B99" s="14" t="s">
        <v>200</v>
      </c>
      <c r="C99" s="17">
        <v>4</v>
      </c>
      <c r="D99" s="19" t="s">
        <v>7</v>
      </c>
      <c r="E99" s="24"/>
      <c r="F99" s="15"/>
    </row>
    <row r="100" spans="1:8" ht="16.350000000000001" customHeight="1" x14ac:dyDescent="0.25">
      <c r="A100" s="13">
        <v>99</v>
      </c>
      <c r="B100" s="14" t="s">
        <v>357</v>
      </c>
      <c r="C100" s="17">
        <v>278</v>
      </c>
      <c r="D100" s="19" t="s">
        <v>6</v>
      </c>
      <c r="E100" s="24"/>
      <c r="F100" s="15"/>
    </row>
    <row r="101" spans="1:8" ht="16.350000000000001" customHeight="1" x14ac:dyDescent="0.25">
      <c r="A101" s="13">
        <v>100</v>
      </c>
      <c r="B101" s="14" t="s">
        <v>206</v>
      </c>
      <c r="C101" s="17">
        <v>580</v>
      </c>
      <c r="D101" s="19" t="s">
        <v>214</v>
      </c>
      <c r="E101" s="24"/>
      <c r="F101" s="15"/>
    </row>
    <row r="102" spans="1:8" ht="16.350000000000001" customHeight="1" x14ac:dyDescent="0.25">
      <c r="A102" s="13">
        <v>101</v>
      </c>
      <c r="B102" s="14" t="s">
        <v>207</v>
      </c>
      <c r="C102" s="17">
        <v>365</v>
      </c>
      <c r="D102" s="19" t="s">
        <v>213</v>
      </c>
      <c r="E102" s="24"/>
      <c r="F102" s="15"/>
    </row>
    <row r="103" spans="1:8" ht="16.350000000000001" customHeight="1" x14ac:dyDescent="0.25">
      <c r="A103" s="13">
        <v>102</v>
      </c>
      <c r="B103" s="14" t="s">
        <v>208</v>
      </c>
      <c r="C103" s="17">
        <v>3</v>
      </c>
      <c r="D103" s="19" t="s">
        <v>7</v>
      </c>
      <c r="E103" s="24"/>
      <c r="F103" s="15"/>
    </row>
    <row r="104" spans="1:8" ht="16.350000000000001" customHeight="1" x14ac:dyDescent="0.25">
      <c r="A104" s="13">
        <v>103</v>
      </c>
      <c r="B104" s="14" t="s">
        <v>209</v>
      </c>
      <c r="C104" s="17">
        <v>7</v>
      </c>
      <c r="D104" s="19" t="s">
        <v>7</v>
      </c>
      <c r="E104" s="24"/>
      <c r="F104" s="15"/>
    </row>
    <row r="105" spans="1:8" ht="16.350000000000001" customHeight="1" x14ac:dyDescent="0.25">
      <c r="A105" s="13">
        <v>104</v>
      </c>
      <c r="B105" s="14" t="s">
        <v>210</v>
      </c>
      <c r="C105" s="17">
        <v>10</v>
      </c>
      <c r="D105" s="19" t="s">
        <v>7</v>
      </c>
      <c r="E105" s="24"/>
      <c r="F105" s="15"/>
    </row>
    <row r="106" spans="1:8" ht="16.350000000000001" customHeight="1" x14ac:dyDescent="0.25">
      <c r="A106" s="13">
        <v>105</v>
      </c>
      <c r="B106" s="14" t="s">
        <v>211</v>
      </c>
      <c r="C106" s="17">
        <v>2</v>
      </c>
      <c r="D106" s="19" t="s">
        <v>7</v>
      </c>
      <c r="E106" s="24"/>
      <c r="F106" s="15"/>
      <c r="H106" s="1"/>
    </row>
    <row r="107" spans="1:8" ht="16.350000000000001" customHeight="1" x14ac:dyDescent="0.25">
      <c r="A107" s="13">
        <v>106</v>
      </c>
      <c r="B107" s="14" t="s">
        <v>212</v>
      </c>
      <c r="C107" s="17">
        <v>1</v>
      </c>
      <c r="D107" s="19" t="s">
        <v>20</v>
      </c>
      <c r="E107" s="24"/>
      <c r="F107" s="15"/>
    </row>
    <row r="108" spans="1:8" ht="16.350000000000001" customHeight="1" x14ac:dyDescent="0.25">
      <c r="A108" s="13">
        <v>107</v>
      </c>
      <c r="B108" s="14" t="s">
        <v>19</v>
      </c>
      <c r="C108" s="17">
        <v>1</v>
      </c>
      <c r="D108" s="19" t="s">
        <v>20</v>
      </c>
      <c r="E108" s="24"/>
      <c r="F108" s="15"/>
      <c r="H108" s="1"/>
    </row>
    <row r="109" spans="1:8" ht="16.350000000000001" customHeight="1" x14ac:dyDescent="0.25">
      <c r="A109" s="193" t="s">
        <v>23</v>
      </c>
      <c r="B109" s="193"/>
      <c r="C109" s="193"/>
      <c r="D109" s="193"/>
      <c r="E109" s="193"/>
      <c r="F109" s="12">
        <v>9027116.5</v>
      </c>
    </row>
    <row r="110" spans="1:8" ht="16.350000000000001" customHeight="1" x14ac:dyDescent="0.25"/>
    <row r="111" spans="1:8" ht="16.350000000000001" customHeight="1" x14ac:dyDescent="0.25"/>
    <row r="112" spans="1:8" ht="16.350000000000001" customHeight="1" x14ac:dyDescent="0.25">
      <c r="B112" s="162"/>
      <c r="C112" s="162"/>
    </row>
    <row r="113" spans="1:3" ht="16.350000000000001" customHeight="1" x14ac:dyDescent="0.25">
      <c r="B113" s="162"/>
      <c r="C113" s="162"/>
    </row>
    <row r="114" spans="1:3" ht="13.5" customHeight="1" x14ac:dyDescent="0.25">
      <c r="B114" s="162"/>
      <c r="C114" s="162"/>
    </row>
    <row r="117" spans="1:3" ht="13.5" customHeight="1" x14ac:dyDescent="0.25">
      <c r="A117" s="26"/>
    </row>
    <row r="118" spans="1:3" ht="13.5" customHeight="1" x14ac:dyDescent="0.25">
      <c r="A118" s="8"/>
    </row>
    <row r="119" spans="1:3" ht="13.5" customHeight="1" x14ac:dyDescent="0.25">
      <c r="A119" s="8"/>
    </row>
    <row r="120" spans="1:3" ht="13.5" customHeight="1" x14ac:dyDescent="0.25">
      <c r="A120" s="8"/>
    </row>
  </sheetData>
  <mergeCells count="1">
    <mergeCell ref="A109:E109"/>
  </mergeCells>
  <pageMargins left="0.52500000000000002" right="0.90937500000000004" top="1.003125" bottom="0.74803149606299213" header="0.31496062992125984" footer="0.31496062992125984"/>
  <pageSetup paperSize="9" scale="90" orientation="portrait" horizontalDpi="4294967293" verticalDpi="4294967293" r:id="rId1"/>
  <headerFooter>
    <oddHeader>&amp;C&amp;"-,Kalın"&amp;14
Bilgi Teknolojileri ve Haberleşme Kurumu Hizmet Binası Projesi Keşif-Metraj Raporu
&amp;10(MİMARİ)</oddHeader>
    <oddFooter>&amp;R&amp;P--&amp;N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zoomScaleNormal="100" workbookViewId="0">
      <selection activeCell="B153" sqref="B153"/>
    </sheetView>
  </sheetViews>
  <sheetFormatPr defaultRowHeight="15" x14ac:dyDescent="0.25"/>
  <cols>
    <col min="1" max="1" width="4" style="124" bestFit="1" customWidth="1"/>
    <col min="2" max="2" width="59.140625" style="124" bestFit="1" customWidth="1"/>
    <col min="3" max="3" width="6.42578125" style="124" bestFit="1" customWidth="1"/>
    <col min="4" max="4" width="8.140625" style="130" bestFit="1" customWidth="1"/>
    <col min="5" max="5" width="6.5703125" style="130" bestFit="1" customWidth="1"/>
    <col min="6" max="6" width="6.85546875" style="130" bestFit="1" customWidth="1"/>
    <col min="7" max="7" width="5.85546875" style="130" bestFit="1" customWidth="1"/>
    <col min="8" max="8" width="9.140625" style="130"/>
    <col min="9" max="9" width="9.7109375" style="130" customWidth="1"/>
    <col min="10" max="10" width="7" style="130" bestFit="1" customWidth="1"/>
    <col min="11" max="11" width="8.140625" style="130" bestFit="1" customWidth="1"/>
    <col min="12" max="12" width="9.7109375" style="130" customWidth="1"/>
    <col min="13" max="13" width="8.85546875" style="130" bestFit="1" customWidth="1"/>
    <col min="14" max="14" width="6.42578125" style="130" bestFit="1" customWidth="1"/>
    <col min="15" max="15" width="12.42578125" style="130" bestFit="1" customWidth="1"/>
    <col min="16" max="16" width="15.85546875" style="130" bestFit="1" customWidth="1"/>
    <col min="17" max="16384" width="9.140625" style="124"/>
  </cols>
  <sheetData>
    <row r="1" spans="1:17" ht="30" customHeight="1" x14ac:dyDescent="0.25">
      <c r="A1" s="128" t="s">
        <v>25</v>
      </c>
      <c r="B1" s="127" t="s">
        <v>26</v>
      </c>
      <c r="C1" s="149" t="s">
        <v>27</v>
      </c>
      <c r="D1" s="150" t="s">
        <v>28</v>
      </c>
      <c r="E1" s="150" t="s">
        <v>29</v>
      </c>
      <c r="F1" s="150" t="s">
        <v>30</v>
      </c>
      <c r="G1" s="150" t="s">
        <v>31</v>
      </c>
      <c r="H1" s="150" t="s">
        <v>32</v>
      </c>
      <c r="I1" s="150" t="s">
        <v>33</v>
      </c>
      <c r="J1" s="150" t="s">
        <v>34</v>
      </c>
      <c r="K1" s="150" t="s">
        <v>35</v>
      </c>
      <c r="L1" s="150" t="s">
        <v>36</v>
      </c>
      <c r="M1" s="150" t="s">
        <v>37</v>
      </c>
      <c r="N1" s="149" t="s">
        <v>38</v>
      </c>
      <c r="O1" s="150" t="s">
        <v>39</v>
      </c>
      <c r="P1" s="150" t="s">
        <v>40</v>
      </c>
    </row>
    <row r="2" spans="1:17" x14ac:dyDescent="0.25">
      <c r="A2" s="125">
        <v>1</v>
      </c>
      <c r="B2" s="141" t="s">
        <v>41</v>
      </c>
      <c r="C2" s="141"/>
      <c r="D2" s="148"/>
      <c r="E2" s="148">
        <v>69</v>
      </c>
      <c r="F2" s="148">
        <v>120</v>
      </c>
      <c r="G2" s="148">
        <v>50</v>
      </c>
      <c r="H2" s="148"/>
      <c r="I2" s="148"/>
      <c r="J2" s="148"/>
      <c r="K2" s="148"/>
      <c r="L2" s="148"/>
      <c r="M2" s="148">
        <f t="shared" ref="M2:M65" si="0">SUM(C2:L2)</f>
        <v>239</v>
      </c>
      <c r="N2" s="148" t="s">
        <v>7</v>
      </c>
      <c r="O2" s="145"/>
      <c r="P2" s="145"/>
    </row>
    <row r="3" spans="1:17" x14ac:dyDescent="0.25">
      <c r="A3" s="125">
        <v>2</v>
      </c>
      <c r="B3" s="131" t="s">
        <v>42</v>
      </c>
      <c r="C3" s="131"/>
      <c r="D3" s="148"/>
      <c r="E3" s="148"/>
      <c r="F3" s="148"/>
      <c r="G3" s="148"/>
      <c r="H3" s="148"/>
      <c r="I3" s="148"/>
      <c r="J3" s="148">
        <v>31</v>
      </c>
      <c r="K3" s="148"/>
      <c r="L3" s="148"/>
      <c r="M3" s="148">
        <f t="shared" si="0"/>
        <v>31</v>
      </c>
      <c r="N3" s="148" t="s">
        <v>7</v>
      </c>
      <c r="O3" s="145"/>
      <c r="P3" s="145"/>
      <c r="Q3" s="126"/>
    </row>
    <row r="4" spans="1:17" x14ac:dyDescent="0.25">
      <c r="A4" s="125">
        <v>3</v>
      </c>
      <c r="B4" s="131" t="s">
        <v>43</v>
      </c>
      <c r="C4" s="131"/>
      <c r="D4" s="148"/>
      <c r="E4" s="148"/>
      <c r="F4" s="148"/>
      <c r="G4" s="148"/>
      <c r="H4" s="148"/>
      <c r="I4" s="148"/>
      <c r="J4" s="148"/>
      <c r="K4" s="148">
        <v>28</v>
      </c>
      <c r="L4" s="148"/>
      <c r="M4" s="148">
        <f t="shared" si="0"/>
        <v>28</v>
      </c>
      <c r="N4" s="148" t="s">
        <v>7</v>
      </c>
      <c r="O4" s="145"/>
      <c r="P4" s="145"/>
      <c r="Q4" s="126"/>
    </row>
    <row r="5" spans="1:17" ht="15" customHeight="1" x14ac:dyDescent="0.25">
      <c r="A5" s="125">
        <v>4</v>
      </c>
      <c r="B5" s="136" t="s">
        <v>44</v>
      </c>
      <c r="C5" s="131"/>
      <c r="D5" s="148"/>
      <c r="E5" s="148"/>
      <c r="F5" s="148"/>
      <c r="G5" s="148"/>
      <c r="H5" s="148"/>
      <c r="I5" s="148"/>
      <c r="J5" s="148">
        <v>3</v>
      </c>
      <c r="K5" s="148"/>
      <c r="L5" s="148"/>
      <c r="M5" s="148">
        <f t="shared" si="0"/>
        <v>3</v>
      </c>
      <c r="N5" s="148" t="s">
        <v>7</v>
      </c>
      <c r="O5" s="145"/>
      <c r="P5" s="145"/>
    </row>
    <row r="6" spans="1:17" x14ac:dyDescent="0.25">
      <c r="A6" s="125">
        <v>5</v>
      </c>
      <c r="B6" s="131" t="s">
        <v>45</v>
      </c>
      <c r="C6" s="131"/>
      <c r="D6" s="148"/>
      <c r="E6" s="148"/>
      <c r="F6" s="148"/>
      <c r="G6" s="148"/>
      <c r="H6" s="148"/>
      <c r="I6" s="148"/>
      <c r="J6" s="148">
        <v>6</v>
      </c>
      <c r="K6" s="148"/>
      <c r="L6" s="148"/>
      <c r="M6" s="148">
        <f t="shared" si="0"/>
        <v>6</v>
      </c>
      <c r="N6" s="148" t="s">
        <v>7</v>
      </c>
      <c r="O6" s="145"/>
      <c r="P6" s="145"/>
    </row>
    <row r="7" spans="1:17" x14ac:dyDescent="0.25">
      <c r="A7" s="125">
        <v>6</v>
      </c>
      <c r="B7" s="132" t="s">
        <v>46</v>
      </c>
      <c r="C7" s="132"/>
      <c r="D7" s="148">
        <v>41</v>
      </c>
      <c r="E7" s="148"/>
      <c r="F7" s="148">
        <v>17</v>
      </c>
      <c r="G7" s="151"/>
      <c r="H7" s="148"/>
      <c r="I7" s="148"/>
      <c r="J7" s="148"/>
      <c r="K7" s="148"/>
      <c r="L7" s="148">
        <v>4</v>
      </c>
      <c r="M7" s="148">
        <f t="shared" si="0"/>
        <v>62</v>
      </c>
      <c r="N7" s="148" t="s">
        <v>7</v>
      </c>
      <c r="O7" s="145"/>
      <c r="P7" s="145"/>
    </row>
    <row r="8" spans="1:17" x14ac:dyDescent="0.25">
      <c r="A8" s="125">
        <v>7</v>
      </c>
      <c r="B8" s="132" t="s">
        <v>47</v>
      </c>
      <c r="C8" s="132"/>
      <c r="D8" s="148"/>
      <c r="E8" s="148">
        <v>131</v>
      </c>
      <c r="F8" s="148">
        <v>108</v>
      </c>
      <c r="G8" s="148"/>
      <c r="H8" s="148"/>
      <c r="I8" s="148"/>
      <c r="J8" s="148"/>
      <c r="K8" s="148"/>
      <c r="L8" s="148"/>
      <c r="M8" s="148">
        <f t="shared" si="0"/>
        <v>239</v>
      </c>
      <c r="N8" s="148" t="s">
        <v>7</v>
      </c>
      <c r="O8" s="145"/>
      <c r="P8" s="145"/>
    </row>
    <row r="9" spans="1:17" x14ac:dyDescent="0.25">
      <c r="A9" s="125">
        <v>8</v>
      </c>
      <c r="B9" s="143" t="s">
        <v>378</v>
      </c>
      <c r="C9" s="132"/>
      <c r="D9" s="148"/>
      <c r="E9" s="148">
        <v>106</v>
      </c>
      <c r="F9" s="148">
        <v>83</v>
      </c>
      <c r="G9" s="148">
        <v>20</v>
      </c>
      <c r="H9" s="148"/>
      <c r="I9" s="148"/>
      <c r="J9" s="148"/>
      <c r="K9" s="148"/>
      <c r="L9" s="148"/>
      <c r="M9" s="148">
        <f t="shared" si="0"/>
        <v>209</v>
      </c>
      <c r="N9" s="148" t="s">
        <v>7</v>
      </c>
      <c r="O9" s="145"/>
      <c r="P9" s="145"/>
    </row>
    <row r="10" spans="1:17" x14ac:dyDescent="0.25">
      <c r="A10" s="125">
        <v>9</v>
      </c>
      <c r="B10" s="132" t="s">
        <v>48</v>
      </c>
      <c r="C10" s="132"/>
      <c r="D10" s="148">
        <v>4</v>
      </c>
      <c r="E10" s="148">
        <v>13</v>
      </c>
      <c r="F10" s="148">
        <v>7</v>
      </c>
      <c r="G10" s="148">
        <v>5</v>
      </c>
      <c r="H10" s="148"/>
      <c r="I10" s="148"/>
      <c r="J10" s="148"/>
      <c r="K10" s="148"/>
      <c r="L10" s="148">
        <v>3</v>
      </c>
      <c r="M10" s="148">
        <f t="shared" si="0"/>
        <v>32</v>
      </c>
      <c r="N10" s="148" t="s">
        <v>7</v>
      </c>
      <c r="O10" s="145"/>
      <c r="P10" s="145"/>
    </row>
    <row r="11" spans="1:17" x14ac:dyDescent="0.25">
      <c r="A11" s="125">
        <v>10</v>
      </c>
      <c r="B11" s="132" t="s">
        <v>49</v>
      </c>
      <c r="C11" s="132"/>
      <c r="D11" s="148">
        <v>9</v>
      </c>
      <c r="E11" s="148"/>
      <c r="F11" s="148"/>
      <c r="G11" s="148"/>
      <c r="H11" s="148"/>
      <c r="I11" s="148">
        <v>16</v>
      </c>
      <c r="J11" s="148"/>
      <c r="K11" s="148"/>
      <c r="L11" s="148"/>
      <c r="M11" s="148">
        <f t="shared" si="0"/>
        <v>25</v>
      </c>
      <c r="N11" s="148" t="s">
        <v>7</v>
      </c>
      <c r="O11" s="145"/>
      <c r="P11" s="145"/>
    </row>
    <row r="12" spans="1:17" x14ac:dyDescent="0.25">
      <c r="A12" s="125">
        <v>11</v>
      </c>
      <c r="B12" s="143" t="s">
        <v>379</v>
      </c>
      <c r="C12" s="132"/>
      <c r="D12" s="148"/>
      <c r="E12" s="148">
        <v>6</v>
      </c>
      <c r="F12" s="148">
        <v>33</v>
      </c>
      <c r="G12" s="148"/>
      <c r="H12" s="148"/>
      <c r="I12" s="148"/>
      <c r="J12" s="148"/>
      <c r="K12" s="148"/>
      <c r="L12" s="148"/>
      <c r="M12" s="148">
        <f t="shared" si="0"/>
        <v>39</v>
      </c>
      <c r="N12" s="148" t="s">
        <v>7</v>
      </c>
      <c r="O12" s="145"/>
      <c r="P12" s="145"/>
    </row>
    <row r="13" spans="1:17" x14ac:dyDescent="0.25">
      <c r="A13" s="125">
        <v>12</v>
      </c>
      <c r="B13" s="132" t="s">
        <v>50</v>
      </c>
      <c r="C13" s="132"/>
      <c r="D13" s="148"/>
      <c r="E13" s="148"/>
      <c r="F13" s="148"/>
      <c r="G13" s="148"/>
      <c r="H13" s="148"/>
      <c r="I13" s="148"/>
      <c r="J13" s="148">
        <v>20</v>
      </c>
      <c r="K13" s="148"/>
      <c r="L13" s="148"/>
      <c r="M13" s="148">
        <f t="shared" si="0"/>
        <v>20</v>
      </c>
      <c r="N13" s="148" t="s">
        <v>7</v>
      </c>
      <c r="O13" s="145"/>
      <c r="P13" s="145"/>
    </row>
    <row r="14" spans="1:17" x14ac:dyDescent="0.25">
      <c r="A14" s="125">
        <v>13</v>
      </c>
      <c r="B14" s="132" t="s">
        <v>51</v>
      </c>
      <c r="C14" s="132"/>
      <c r="D14" s="148"/>
      <c r="E14" s="148"/>
      <c r="F14" s="148"/>
      <c r="G14" s="148">
        <v>20</v>
      </c>
      <c r="H14" s="148"/>
      <c r="I14" s="148"/>
      <c r="J14" s="148">
        <v>156</v>
      </c>
      <c r="K14" s="148"/>
      <c r="L14" s="148"/>
      <c r="M14" s="148">
        <f t="shared" si="0"/>
        <v>176</v>
      </c>
      <c r="N14" s="148" t="s">
        <v>52</v>
      </c>
      <c r="O14" s="145"/>
      <c r="P14" s="145"/>
    </row>
    <row r="15" spans="1:17" x14ac:dyDescent="0.25">
      <c r="A15" s="125">
        <v>14</v>
      </c>
      <c r="B15" s="143" t="s">
        <v>53</v>
      </c>
      <c r="C15" s="132"/>
      <c r="D15" s="148"/>
      <c r="E15" s="148">
        <v>3</v>
      </c>
      <c r="F15" s="148"/>
      <c r="G15" s="148"/>
      <c r="H15" s="148"/>
      <c r="I15" s="148"/>
      <c r="J15" s="148"/>
      <c r="K15" s="148"/>
      <c r="L15" s="148"/>
      <c r="M15" s="148">
        <f t="shared" si="0"/>
        <v>3</v>
      </c>
      <c r="N15" s="148" t="s">
        <v>7</v>
      </c>
      <c r="O15" s="145"/>
      <c r="P15" s="145"/>
    </row>
    <row r="16" spans="1:17" x14ac:dyDescent="0.25">
      <c r="A16" s="125">
        <v>15</v>
      </c>
      <c r="B16" s="132" t="s">
        <v>54</v>
      </c>
      <c r="C16" s="132"/>
      <c r="D16" s="148"/>
      <c r="E16" s="148"/>
      <c r="F16" s="148"/>
      <c r="G16" s="148">
        <v>2</v>
      </c>
      <c r="H16" s="148"/>
      <c r="I16" s="148"/>
      <c r="J16" s="148"/>
      <c r="K16" s="148"/>
      <c r="L16" s="148"/>
      <c r="M16" s="148">
        <f t="shared" si="0"/>
        <v>2</v>
      </c>
      <c r="N16" s="148" t="s">
        <v>7</v>
      </c>
      <c r="O16" s="145"/>
      <c r="P16" s="145"/>
    </row>
    <row r="17" spans="1:16" x14ac:dyDescent="0.25">
      <c r="A17" s="125">
        <v>16</v>
      </c>
      <c r="B17" s="135" t="s">
        <v>55</v>
      </c>
      <c r="C17" s="152"/>
      <c r="D17" s="153">
        <v>18</v>
      </c>
      <c r="E17" s="153">
        <v>62</v>
      </c>
      <c r="F17" s="153">
        <v>134</v>
      </c>
      <c r="G17" s="153">
        <v>15</v>
      </c>
      <c r="H17" s="153"/>
      <c r="I17" s="153"/>
      <c r="J17" s="153"/>
      <c r="K17" s="153"/>
      <c r="L17" s="153">
        <v>1</v>
      </c>
      <c r="M17" s="148">
        <f t="shared" si="0"/>
        <v>230</v>
      </c>
      <c r="N17" s="148" t="s">
        <v>7</v>
      </c>
      <c r="O17" s="145"/>
      <c r="P17" s="145"/>
    </row>
    <row r="18" spans="1:16" x14ac:dyDescent="0.25">
      <c r="A18" s="125">
        <v>17</v>
      </c>
      <c r="B18" s="135" t="s">
        <v>56</v>
      </c>
      <c r="C18" s="152"/>
      <c r="D18" s="153">
        <v>2</v>
      </c>
      <c r="E18" s="153"/>
      <c r="F18" s="153">
        <v>2</v>
      </c>
      <c r="G18" s="153"/>
      <c r="H18" s="153"/>
      <c r="I18" s="153"/>
      <c r="J18" s="153"/>
      <c r="K18" s="153"/>
      <c r="L18" s="153"/>
      <c r="M18" s="148">
        <f t="shared" si="0"/>
        <v>4</v>
      </c>
      <c r="N18" s="148" t="s">
        <v>7</v>
      </c>
      <c r="O18" s="145"/>
      <c r="P18" s="145"/>
    </row>
    <row r="19" spans="1:16" x14ac:dyDescent="0.25">
      <c r="A19" s="125">
        <v>18</v>
      </c>
      <c r="B19" s="135" t="s">
        <v>57</v>
      </c>
      <c r="C19" s="152"/>
      <c r="D19" s="153"/>
      <c r="E19" s="153">
        <v>112</v>
      </c>
      <c r="F19" s="153">
        <v>244</v>
      </c>
      <c r="G19" s="153">
        <v>36</v>
      </c>
      <c r="H19" s="153"/>
      <c r="I19" s="153"/>
      <c r="J19" s="153"/>
      <c r="K19" s="153"/>
      <c r="L19" s="153"/>
      <c r="M19" s="148">
        <f t="shared" si="0"/>
        <v>392</v>
      </c>
      <c r="N19" s="148" t="s">
        <v>7</v>
      </c>
      <c r="O19" s="145"/>
      <c r="P19" s="145"/>
    </row>
    <row r="20" spans="1:16" x14ac:dyDescent="0.25">
      <c r="A20" s="125">
        <v>19</v>
      </c>
      <c r="B20" s="135" t="s">
        <v>58</v>
      </c>
      <c r="C20" s="152"/>
      <c r="D20" s="153"/>
      <c r="E20" s="153">
        <v>14</v>
      </c>
      <c r="F20" s="153">
        <v>43</v>
      </c>
      <c r="G20" s="153">
        <v>7</v>
      </c>
      <c r="H20" s="153"/>
      <c r="I20" s="153"/>
      <c r="J20" s="153"/>
      <c r="K20" s="153"/>
      <c r="L20" s="153"/>
      <c r="M20" s="148">
        <f t="shared" si="0"/>
        <v>64</v>
      </c>
      <c r="N20" s="148" t="s">
        <v>7</v>
      </c>
      <c r="O20" s="145"/>
      <c r="P20" s="145"/>
    </row>
    <row r="21" spans="1:16" x14ac:dyDescent="0.25">
      <c r="A21" s="125">
        <v>20</v>
      </c>
      <c r="B21" s="135" t="s">
        <v>59</v>
      </c>
      <c r="C21" s="152"/>
      <c r="D21" s="153">
        <v>8</v>
      </c>
      <c r="E21" s="153"/>
      <c r="F21" s="153"/>
      <c r="G21" s="153"/>
      <c r="H21" s="153"/>
      <c r="I21" s="153"/>
      <c r="J21" s="153"/>
      <c r="K21" s="153"/>
      <c r="L21" s="153"/>
      <c r="M21" s="148">
        <f t="shared" si="0"/>
        <v>8</v>
      </c>
      <c r="N21" s="148" t="s">
        <v>7</v>
      </c>
      <c r="O21" s="145"/>
      <c r="P21" s="145"/>
    </row>
    <row r="22" spans="1:16" x14ac:dyDescent="0.25">
      <c r="A22" s="125">
        <v>21</v>
      </c>
      <c r="B22" s="135" t="s">
        <v>60</v>
      </c>
      <c r="C22" s="152"/>
      <c r="D22" s="153"/>
      <c r="E22" s="153"/>
      <c r="F22" s="153"/>
      <c r="G22" s="153">
        <v>2</v>
      </c>
      <c r="H22" s="153"/>
      <c r="I22" s="153"/>
      <c r="J22" s="153"/>
      <c r="K22" s="153"/>
      <c r="L22" s="153"/>
      <c r="M22" s="148">
        <f t="shared" si="0"/>
        <v>2</v>
      </c>
      <c r="N22" s="148" t="s">
        <v>7</v>
      </c>
      <c r="O22" s="145"/>
      <c r="P22" s="145"/>
    </row>
    <row r="23" spans="1:16" x14ac:dyDescent="0.25">
      <c r="A23" s="125">
        <v>22</v>
      </c>
      <c r="B23" s="135" t="s">
        <v>61</v>
      </c>
      <c r="C23" s="152"/>
      <c r="D23" s="153">
        <v>2</v>
      </c>
      <c r="E23" s="153">
        <v>1</v>
      </c>
      <c r="F23" s="153">
        <v>3</v>
      </c>
      <c r="G23" s="153">
        <v>1</v>
      </c>
      <c r="H23" s="153"/>
      <c r="I23" s="153"/>
      <c r="J23" s="153"/>
      <c r="K23" s="153"/>
      <c r="L23" s="153"/>
      <c r="M23" s="148">
        <f t="shared" si="0"/>
        <v>7</v>
      </c>
      <c r="N23" s="148" t="s">
        <v>7</v>
      </c>
      <c r="O23" s="145"/>
      <c r="P23" s="145"/>
    </row>
    <row r="24" spans="1:16" x14ac:dyDescent="0.25">
      <c r="A24" s="125">
        <v>23</v>
      </c>
      <c r="B24" s="135" t="s">
        <v>62</v>
      </c>
      <c r="C24" s="152"/>
      <c r="D24" s="153">
        <v>2</v>
      </c>
      <c r="E24" s="153">
        <v>8</v>
      </c>
      <c r="F24" s="153">
        <v>3</v>
      </c>
      <c r="G24" s="153">
        <v>3</v>
      </c>
      <c r="H24" s="153"/>
      <c r="I24" s="153"/>
      <c r="J24" s="153"/>
      <c r="K24" s="153"/>
      <c r="L24" s="153"/>
      <c r="M24" s="148">
        <f t="shared" si="0"/>
        <v>16</v>
      </c>
      <c r="N24" s="148" t="s">
        <v>7</v>
      </c>
      <c r="O24" s="145"/>
      <c r="P24" s="145"/>
    </row>
    <row r="25" spans="1:16" x14ac:dyDescent="0.25">
      <c r="A25" s="125">
        <v>24</v>
      </c>
      <c r="B25" s="135" t="s">
        <v>63</v>
      </c>
      <c r="C25" s="152"/>
      <c r="D25" s="153"/>
      <c r="E25" s="153"/>
      <c r="F25" s="153"/>
      <c r="G25" s="153">
        <v>1</v>
      </c>
      <c r="H25" s="153"/>
      <c r="I25" s="153"/>
      <c r="J25" s="153"/>
      <c r="K25" s="153"/>
      <c r="L25" s="153"/>
      <c r="M25" s="148">
        <f t="shared" si="0"/>
        <v>1</v>
      </c>
      <c r="N25" s="148" t="s">
        <v>7</v>
      </c>
      <c r="O25" s="145"/>
      <c r="P25" s="145"/>
    </row>
    <row r="26" spans="1:16" x14ac:dyDescent="0.25">
      <c r="A26" s="125">
        <v>25</v>
      </c>
      <c r="B26" s="135" t="s">
        <v>64</v>
      </c>
      <c r="C26" s="152"/>
      <c r="D26" s="153"/>
      <c r="E26" s="153">
        <v>1</v>
      </c>
      <c r="F26" s="153">
        <v>1</v>
      </c>
      <c r="G26" s="153">
        <v>1</v>
      </c>
      <c r="H26" s="153"/>
      <c r="I26" s="153"/>
      <c r="J26" s="153"/>
      <c r="K26" s="153"/>
      <c r="L26" s="153"/>
      <c r="M26" s="148">
        <f t="shared" si="0"/>
        <v>3</v>
      </c>
      <c r="N26" s="148" t="s">
        <v>7</v>
      </c>
      <c r="O26" s="145"/>
      <c r="P26" s="145"/>
    </row>
    <row r="27" spans="1:16" x14ac:dyDescent="0.25">
      <c r="A27" s="125">
        <v>26</v>
      </c>
      <c r="B27" s="135" t="s">
        <v>65</v>
      </c>
      <c r="C27" s="152"/>
      <c r="D27" s="153"/>
      <c r="E27" s="153"/>
      <c r="F27" s="153"/>
      <c r="G27" s="153">
        <v>3</v>
      </c>
      <c r="H27" s="153"/>
      <c r="I27" s="153"/>
      <c r="J27" s="153"/>
      <c r="K27" s="153"/>
      <c r="L27" s="153"/>
      <c r="M27" s="148">
        <f t="shared" si="0"/>
        <v>3</v>
      </c>
      <c r="N27" s="148" t="s">
        <v>7</v>
      </c>
      <c r="O27" s="145"/>
      <c r="P27" s="145"/>
    </row>
    <row r="28" spans="1:16" x14ac:dyDescent="0.25">
      <c r="A28" s="125">
        <v>27</v>
      </c>
      <c r="B28" s="135" t="s">
        <v>66</v>
      </c>
      <c r="C28" s="152"/>
      <c r="D28" s="153"/>
      <c r="E28" s="153">
        <v>18</v>
      </c>
      <c r="F28" s="153">
        <v>36</v>
      </c>
      <c r="G28" s="153">
        <v>7</v>
      </c>
      <c r="H28" s="153"/>
      <c r="I28" s="153"/>
      <c r="J28" s="153"/>
      <c r="K28" s="153"/>
      <c r="L28" s="153"/>
      <c r="M28" s="148">
        <f t="shared" si="0"/>
        <v>61</v>
      </c>
      <c r="N28" s="148" t="s">
        <v>7</v>
      </c>
      <c r="O28" s="145"/>
      <c r="P28" s="145"/>
    </row>
    <row r="29" spans="1:16" x14ac:dyDescent="0.25">
      <c r="A29" s="125">
        <v>28</v>
      </c>
      <c r="B29" s="135" t="s">
        <v>67</v>
      </c>
      <c r="C29" s="152"/>
      <c r="D29" s="153"/>
      <c r="E29" s="153"/>
      <c r="F29" s="153"/>
      <c r="G29" s="153"/>
      <c r="H29" s="153"/>
      <c r="I29" s="153"/>
      <c r="J29" s="153">
        <v>1</v>
      </c>
      <c r="K29" s="153"/>
      <c r="L29" s="153"/>
      <c r="M29" s="148">
        <f t="shared" si="0"/>
        <v>1</v>
      </c>
      <c r="N29" s="148" t="s">
        <v>7</v>
      </c>
      <c r="O29" s="145"/>
      <c r="P29" s="145"/>
    </row>
    <row r="30" spans="1:16" x14ac:dyDescent="0.25">
      <c r="A30" s="125">
        <v>29</v>
      </c>
      <c r="B30" s="135" t="s">
        <v>380</v>
      </c>
      <c r="C30" s="152"/>
      <c r="D30" s="153"/>
      <c r="E30" s="153">
        <v>11</v>
      </c>
      <c r="F30" s="153"/>
      <c r="G30" s="153"/>
      <c r="H30" s="153"/>
      <c r="I30" s="153"/>
      <c r="J30" s="153"/>
      <c r="K30" s="153"/>
      <c r="L30" s="153"/>
      <c r="M30" s="148">
        <f t="shared" si="0"/>
        <v>11</v>
      </c>
      <c r="N30" s="148" t="s">
        <v>7</v>
      </c>
      <c r="O30" s="145"/>
      <c r="P30" s="145"/>
    </row>
    <row r="31" spans="1:16" x14ac:dyDescent="0.25">
      <c r="A31" s="125">
        <v>30</v>
      </c>
      <c r="B31" s="135" t="s">
        <v>68</v>
      </c>
      <c r="C31" s="152"/>
      <c r="D31" s="153"/>
      <c r="E31" s="153">
        <v>4</v>
      </c>
      <c r="F31" s="153"/>
      <c r="G31" s="153"/>
      <c r="H31" s="153"/>
      <c r="I31" s="153"/>
      <c r="J31" s="153"/>
      <c r="K31" s="153"/>
      <c r="L31" s="153"/>
      <c r="M31" s="148">
        <f t="shared" si="0"/>
        <v>4</v>
      </c>
      <c r="N31" s="148" t="s">
        <v>7</v>
      </c>
      <c r="O31" s="145"/>
      <c r="P31" s="145"/>
    </row>
    <row r="32" spans="1:16" x14ac:dyDescent="0.25">
      <c r="A32" s="125">
        <v>31</v>
      </c>
      <c r="B32" s="135" t="s">
        <v>69</v>
      </c>
      <c r="C32" s="152"/>
      <c r="D32" s="153">
        <v>8</v>
      </c>
      <c r="E32" s="153">
        <v>13</v>
      </c>
      <c r="F32" s="153">
        <v>16</v>
      </c>
      <c r="G32" s="153">
        <v>5</v>
      </c>
      <c r="H32" s="153"/>
      <c r="I32" s="153">
        <v>16</v>
      </c>
      <c r="J32" s="153"/>
      <c r="K32" s="153"/>
      <c r="L32" s="153"/>
      <c r="M32" s="148">
        <f t="shared" si="0"/>
        <v>58</v>
      </c>
      <c r="N32" s="148" t="s">
        <v>7</v>
      </c>
      <c r="O32" s="145"/>
      <c r="P32" s="145"/>
    </row>
    <row r="33" spans="1:16" x14ac:dyDescent="0.25">
      <c r="A33" s="125">
        <v>32</v>
      </c>
      <c r="B33" s="135" t="s">
        <v>70</v>
      </c>
      <c r="C33" s="152"/>
      <c r="D33" s="153"/>
      <c r="E33" s="153">
        <v>1</v>
      </c>
      <c r="F33" s="153">
        <v>2</v>
      </c>
      <c r="G33" s="153"/>
      <c r="H33" s="153"/>
      <c r="I33" s="153"/>
      <c r="J33" s="153"/>
      <c r="K33" s="153"/>
      <c r="L33" s="153"/>
      <c r="M33" s="148">
        <f t="shared" si="0"/>
        <v>3</v>
      </c>
      <c r="N33" s="148" t="s">
        <v>7</v>
      </c>
      <c r="O33" s="145"/>
      <c r="P33" s="145"/>
    </row>
    <row r="34" spans="1:16" x14ac:dyDescent="0.25">
      <c r="A34" s="125">
        <v>33</v>
      </c>
      <c r="B34" s="135" t="s">
        <v>71</v>
      </c>
      <c r="C34" s="154">
        <v>150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48">
        <f t="shared" si="0"/>
        <v>150</v>
      </c>
      <c r="N34" s="148" t="s">
        <v>7</v>
      </c>
      <c r="O34" s="145"/>
      <c r="P34" s="145"/>
    </row>
    <row r="35" spans="1:16" x14ac:dyDescent="0.25">
      <c r="A35" s="125">
        <v>34</v>
      </c>
      <c r="B35" s="135" t="s">
        <v>72</v>
      </c>
      <c r="C35" s="154">
        <v>50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48">
        <f t="shared" si="0"/>
        <v>50</v>
      </c>
      <c r="N35" s="148" t="s">
        <v>7</v>
      </c>
      <c r="O35" s="145"/>
      <c r="P35" s="145"/>
    </row>
    <row r="36" spans="1:16" x14ac:dyDescent="0.25">
      <c r="A36" s="125">
        <v>35</v>
      </c>
      <c r="B36" s="135" t="s">
        <v>73</v>
      </c>
      <c r="C36" s="154">
        <v>50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48">
        <f t="shared" si="0"/>
        <v>50</v>
      </c>
      <c r="N36" s="148" t="s">
        <v>7</v>
      </c>
      <c r="O36" s="145"/>
      <c r="P36" s="145"/>
    </row>
    <row r="37" spans="1:16" x14ac:dyDescent="0.25">
      <c r="A37" s="125">
        <v>36</v>
      </c>
      <c r="B37" s="135" t="s">
        <v>74</v>
      </c>
      <c r="C37" s="152"/>
      <c r="D37" s="153">
        <v>26</v>
      </c>
      <c r="E37" s="153">
        <v>33</v>
      </c>
      <c r="F37" s="153">
        <v>51</v>
      </c>
      <c r="G37" s="153">
        <v>9</v>
      </c>
      <c r="H37" s="153"/>
      <c r="I37" s="153"/>
      <c r="J37" s="153"/>
      <c r="K37" s="153"/>
      <c r="L37" s="153"/>
      <c r="M37" s="148">
        <f t="shared" si="0"/>
        <v>119</v>
      </c>
      <c r="N37" s="148" t="s">
        <v>7</v>
      </c>
      <c r="O37" s="145"/>
      <c r="P37" s="145"/>
    </row>
    <row r="38" spans="1:16" x14ac:dyDescent="0.25">
      <c r="A38" s="125">
        <v>37</v>
      </c>
      <c r="B38" s="135" t="s">
        <v>75</v>
      </c>
      <c r="C38" s="152"/>
      <c r="D38" s="153">
        <v>20</v>
      </c>
      <c r="E38" s="153">
        <v>25</v>
      </c>
      <c r="F38" s="153">
        <v>42</v>
      </c>
      <c r="G38" s="153">
        <v>4</v>
      </c>
      <c r="H38" s="153"/>
      <c r="I38" s="153"/>
      <c r="J38" s="153"/>
      <c r="K38" s="153"/>
      <c r="L38" s="153"/>
      <c r="M38" s="148">
        <f t="shared" si="0"/>
        <v>91</v>
      </c>
      <c r="N38" s="148" t="s">
        <v>7</v>
      </c>
      <c r="O38" s="145"/>
      <c r="P38" s="145"/>
    </row>
    <row r="39" spans="1:16" x14ac:dyDescent="0.25">
      <c r="A39" s="125">
        <v>38</v>
      </c>
      <c r="B39" s="135" t="s">
        <v>76</v>
      </c>
      <c r="C39" s="152"/>
      <c r="D39" s="153">
        <v>3</v>
      </c>
      <c r="E39" s="153">
        <v>4</v>
      </c>
      <c r="F39" s="153">
        <v>4</v>
      </c>
      <c r="G39" s="153">
        <v>3</v>
      </c>
      <c r="H39" s="153"/>
      <c r="I39" s="153"/>
      <c r="J39" s="153"/>
      <c r="K39" s="153"/>
      <c r="L39" s="153"/>
      <c r="M39" s="148">
        <f t="shared" si="0"/>
        <v>14</v>
      </c>
      <c r="N39" s="148" t="s">
        <v>7</v>
      </c>
      <c r="O39" s="145"/>
      <c r="P39" s="145"/>
    </row>
    <row r="40" spans="1:16" x14ac:dyDescent="0.25">
      <c r="A40" s="125">
        <v>39</v>
      </c>
      <c r="B40" s="135" t="s">
        <v>77</v>
      </c>
      <c r="C40" s="152"/>
      <c r="D40" s="153">
        <v>3</v>
      </c>
      <c r="E40" s="153">
        <v>4</v>
      </c>
      <c r="F40" s="153">
        <v>5</v>
      </c>
      <c r="G40" s="153">
        <v>2</v>
      </c>
      <c r="H40" s="153"/>
      <c r="I40" s="153"/>
      <c r="J40" s="153"/>
      <c r="K40" s="153"/>
      <c r="L40" s="153"/>
      <c r="M40" s="148">
        <f t="shared" si="0"/>
        <v>14</v>
      </c>
      <c r="N40" s="148" t="s">
        <v>7</v>
      </c>
      <c r="O40" s="145"/>
      <c r="P40" s="145"/>
    </row>
    <row r="41" spans="1:16" x14ac:dyDescent="0.25">
      <c r="A41" s="125">
        <v>40</v>
      </c>
      <c r="B41" s="135" t="s">
        <v>78</v>
      </c>
      <c r="C41" s="152"/>
      <c r="D41" s="153"/>
      <c r="E41" s="153">
        <v>1</v>
      </c>
      <c r="F41" s="153"/>
      <c r="G41" s="153"/>
      <c r="H41" s="153"/>
      <c r="I41" s="153"/>
      <c r="J41" s="153"/>
      <c r="K41" s="153"/>
      <c r="L41" s="153"/>
      <c r="M41" s="148">
        <f t="shared" si="0"/>
        <v>1</v>
      </c>
      <c r="N41" s="148" t="s">
        <v>7</v>
      </c>
      <c r="O41" s="145"/>
      <c r="P41" s="145"/>
    </row>
    <row r="42" spans="1:16" x14ac:dyDescent="0.25">
      <c r="A42" s="125">
        <v>41</v>
      </c>
      <c r="B42" s="135" t="s">
        <v>79</v>
      </c>
      <c r="C42" s="152"/>
      <c r="D42" s="153"/>
      <c r="E42" s="153">
        <v>1</v>
      </c>
      <c r="F42" s="153"/>
      <c r="G42" s="153"/>
      <c r="H42" s="153"/>
      <c r="I42" s="153"/>
      <c r="J42" s="153"/>
      <c r="K42" s="153"/>
      <c r="L42" s="153"/>
      <c r="M42" s="148">
        <f t="shared" si="0"/>
        <v>1</v>
      </c>
      <c r="N42" s="148" t="s">
        <v>7</v>
      </c>
      <c r="O42" s="145"/>
      <c r="P42" s="145"/>
    </row>
    <row r="43" spans="1:16" x14ac:dyDescent="0.25">
      <c r="A43" s="125">
        <v>42</v>
      </c>
      <c r="B43" s="135" t="s">
        <v>80</v>
      </c>
      <c r="C43" s="152"/>
      <c r="D43" s="153">
        <v>3</v>
      </c>
      <c r="E43" s="153">
        <v>6</v>
      </c>
      <c r="F43" s="153">
        <v>6</v>
      </c>
      <c r="G43" s="153">
        <v>2</v>
      </c>
      <c r="H43" s="153"/>
      <c r="I43" s="153"/>
      <c r="J43" s="153"/>
      <c r="K43" s="153"/>
      <c r="L43" s="153"/>
      <c r="M43" s="148">
        <f t="shared" si="0"/>
        <v>17</v>
      </c>
      <c r="N43" s="148" t="s">
        <v>7</v>
      </c>
      <c r="O43" s="145"/>
      <c r="P43" s="145"/>
    </row>
    <row r="44" spans="1:16" x14ac:dyDescent="0.25">
      <c r="A44" s="125">
        <v>43</v>
      </c>
      <c r="B44" s="135" t="s">
        <v>81</v>
      </c>
      <c r="C44" s="152"/>
      <c r="D44" s="153"/>
      <c r="E44" s="153">
        <v>1</v>
      </c>
      <c r="F44" s="153"/>
      <c r="G44" s="153"/>
      <c r="H44" s="153"/>
      <c r="I44" s="153"/>
      <c r="J44" s="153"/>
      <c r="K44" s="153"/>
      <c r="L44" s="153"/>
      <c r="M44" s="148">
        <f t="shared" si="0"/>
        <v>1</v>
      </c>
      <c r="N44" s="148" t="s">
        <v>7</v>
      </c>
      <c r="O44" s="145"/>
      <c r="P44" s="145"/>
    </row>
    <row r="45" spans="1:16" x14ac:dyDescent="0.25">
      <c r="A45" s="125">
        <v>44</v>
      </c>
      <c r="B45" s="135" t="s">
        <v>82</v>
      </c>
      <c r="C45" s="152"/>
      <c r="D45" s="153"/>
      <c r="E45" s="153">
        <v>1</v>
      </c>
      <c r="F45" s="153"/>
      <c r="G45" s="153"/>
      <c r="H45" s="153"/>
      <c r="I45" s="153"/>
      <c r="J45" s="153"/>
      <c r="K45" s="153"/>
      <c r="L45" s="153"/>
      <c r="M45" s="148">
        <f t="shared" si="0"/>
        <v>1</v>
      </c>
      <c r="N45" s="148" t="s">
        <v>7</v>
      </c>
      <c r="O45" s="145"/>
      <c r="P45" s="145"/>
    </row>
    <row r="46" spans="1:16" x14ac:dyDescent="0.25">
      <c r="A46" s="125">
        <v>45</v>
      </c>
      <c r="B46" s="135" t="s">
        <v>83</v>
      </c>
      <c r="C46" s="152"/>
      <c r="D46" s="153"/>
      <c r="E46" s="153">
        <v>6</v>
      </c>
      <c r="F46" s="153">
        <v>4</v>
      </c>
      <c r="G46" s="153">
        <v>3</v>
      </c>
      <c r="H46" s="153"/>
      <c r="I46" s="153"/>
      <c r="J46" s="153"/>
      <c r="K46" s="153"/>
      <c r="L46" s="153"/>
      <c r="M46" s="148">
        <f t="shared" si="0"/>
        <v>13</v>
      </c>
      <c r="N46" s="148" t="s">
        <v>7</v>
      </c>
      <c r="O46" s="145"/>
      <c r="P46" s="145"/>
    </row>
    <row r="47" spans="1:16" x14ac:dyDescent="0.25">
      <c r="A47" s="125">
        <v>46</v>
      </c>
      <c r="B47" s="135" t="s">
        <v>84</v>
      </c>
      <c r="C47" s="152"/>
      <c r="D47" s="153"/>
      <c r="E47" s="153">
        <v>12</v>
      </c>
      <c r="F47" s="153"/>
      <c r="G47" s="153"/>
      <c r="H47" s="153"/>
      <c r="I47" s="153"/>
      <c r="J47" s="153"/>
      <c r="K47" s="153"/>
      <c r="L47" s="153"/>
      <c r="M47" s="148">
        <f t="shared" si="0"/>
        <v>12</v>
      </c>
      <c r="N47" s="148" t="s">
        <v>7</v>
      </c>
      <c r="O47" s="145"/>
      <c r="P47" s="145"/>
    </row>
    <row r="48" spans="1:16" x14ac:dyDescent="0.25">
      <c r="A48" s="125">
        <v>47</v>
      </c>
      <c r="B48" s="135" t="s">
        <v>85</v>
      </c>
      <c r="C48" s="152"/>
      <c r="D48" s="153"/>
      <c r="E48" s="153">
        <v>2</v>
      </c>
      <c r="F48" s="153"/>
      <c r="G48" s="153"/>
      <c r="H48" s="153"/>
      <c r="I48" s="153"/>
      <c r="J48" s="153"/>
      <c r="K48" s="153"/>
      <c r="L48" s="153"/>
      <c r="M48" s="148">
        <f t="shared" si="0"/>
        <v>2</v>
      </c>
      <c r="N48" s="148" t="s">
        <v>7</v>
      </c>
      <c r="O48" s="145"/>
      <c r="P48" s="145"/>
    </row>
    <row r="49" spans="1:16" x14ac:dyDescent="0.25">
      <c r="A49" s="125">
        <v>48</v>
      </c>
      <c r="B49" s="135" t="s">
        <v>86</v>
      </c>
      <c r="C49" s="152"/>
      <c r="D49" s="153">
        <v>1</v>
      </c>
      <c r="E49" s="153">
        <v>2</v>
      </c>
      <c r="F49" s="153">
        <v>6</v>
      </c>
      <c r="G49" s="153">
        <v>1</v>
      </c>
      <c r="H49" s="153"/>
      <c r="I49" s="153"/>
      <c r="J49" s="153"/>
      <c r="K49" s="153"/>
      <c r="L49" s="153"/>
      <c r="M49" s="148">
        <f t="shared" si="0"/>
        <v>10</v>
      </c>
      <c r="N49" s="148" t="s">
        <v>7</v>
      </c>
      <c r="O49" s="145"/>
      <c r="P49" s="145"/>
    </row>
    <row r="50" spans="1:16" x14ac:dyDescent="0.25">
      <c r="A50" s="125">
        <v>49</v>
      </c>
      <c r="B50" s="135" t="s">
        <v>87</v>
      </c>
      <c r="C50" s="152"/>
      <c r="D50" s="153">
        <v>8</v>
      </c>
      <c r="E50" s="153">
        <v>25</v>
      </c>
      <c r="F50" s="153">
        <v>8</v>
      </c>
      <c r="G50" s="153">
        <v>10</v>
      </c>
      <c r="H50" s="153"/>
      <c r="I50" s="153"/>
      <c r="J50" s="153">
        <v>12</v>
      </c>
      <c r="K50" s="153"/>
      <c r="L50" s="153"/>
      <c r="M50" s="148">
        <f t="shared" si="0"/>
        <v>63</v>
      </c>
      <c r="N50" s="148" t="s">
        <v>7</v>
      </c>
      <c r="O50" s="145"/>
      <c r="P50" s="145"/>
    </row>
    <row r="51" spans="1:16" x14ac:dyDescent="0.25">
      <c r="A51" s="125">
        <v>50</v>
      </c>
      <c r="B51" s="134" t="s">
        <v>88</v>
      </c>
      <c r="C51" s="133"/>
      <c r="D51" s="153"/>
      <c r="E51" s="153">
        <v>1</v>
      </c>
      <c r="F51" s="153">
        <v>1</v>
      </c>
      <c r="G51" s="153"/>
      <c r="H51" s="153"/>
      <c r="I51" s="153"/>
      <c r="J51" s="153"/>
      <c r="K51" s="153"/>
      <c r="L51" s="153"/>
      <c r="M51" s="148">
        <f t="shared" si="0"/>
        <v>2</v>
      </c>
      <c r="N51" s="148" t="s">
        <v>7</v>
      </c>
      <c r="O51" s="145"/>
      <c r="P51" s="145"/>
    </row>
    <row r="52" spans="1:16" x14ac:dyDescent="0.25">
      <c r="A52" s="125">
        <v>51</v>
      </c>
      <c r="B52" s="134" t="s">
        <v>89</v>
      </c>
      <c r="C52" s="133"/>
      <c r="D52" s="153"/>
      <c r="E52" s="153"/>
      <c r="F52" s="153">
        <v>1</v>
      </c>
      <c r="G52" s="153"/>
      <c r="H52" s="153"/>
      <c r="I52" s="153"/>
      <c r="J52" s="153"/>
      <c r="K52" s="153"/>
      <c r="L52" s="153"/>
      <c r="M52" s="148">
        <f t="shared" si="0"/>
        <v>1</v>
      </c>
      <c r="N52" s="148" t="s">
        <v>7</v>
      </c>
      <c r="O52" s="145"/>
      <c r="P52" s="145"/>
    </row>
    <row r="53" spans="1:16" x14ac:dyDescent="0.25">
      <c r="A53" s="125">
        <v>52</v>
      </c>
      <c r="B53" s="134" t="s">
        <v>90</v>
      </c>
      <c r="C53" s="133"/>
      <c r="D53" s="153"/>
      <c r="E53" s="153"/>
      <c r="F53" s="153"/>
      <c r="G53" s="153">
        <v>1</v>
      </c>
      <c r="H53" s="153"/>
      <c r="I53" s="153"/>
      <c r="J53" s="153"/>
      <c r="K53" s="153"/>
      <c r="L53" s="153"/>
      <c r="M53" s="148">
        <f t="shared" si="0"/>
        <v>1</v>
      </c>
      <c r="N53" s="148" t="s">
        <v>7</v>
      </c>
      <c r="O53" s="145"/>
      <c r="P53" s="145"/>
    </row>
    <row r="54" spans="1:16" x14ac:dyDescent="0.25">
      <c r="A54" s="125">
        <v>53</v>
      </c>
      <c r="B54" s="134" t="s">
        <v>91</v>
      </c>
      <c r="C54" s="133"/>
      <c r="D54" s="153">
        <v>1</v>
      </c>
      <c r="E54" s="153"/>
      <c r="F54" s="153"/>
      <c r="G54" s="153">
        <v>1</v>
      </c>
      <c r="H54" s="153"/>
      <c r="I54" s="153"/>
      <c r="J54" s="153"/>
      <c r="K54" s="153"/>
      <c r="L54" s="153"/>
      <c r="M54" s="148">
        <f t="shared" si="0"/>
        <v>2</v>
      </c>
      <c r="N54" s="148" t="s">
        <v>7</v>
      </c>
      <c r="O54" s="145"/>
      <c r="P54" s="145"/>
    </row>
    <row r="55" spans="1:16" x14ac:dyDescent="0.25">
      <c r="A55" s="125">
        <v>54</v>
      </c>
      <c r="B55" s="134" t="s">
        <v>92</v>
      </c>
      <c r="C55" s="133"/>
      <c r="D55" s="153"/>
      <c r="E55" s="153">
        <v>4</v>
      </c>
      <c r="F55" s="153">
        <v>9</v>
      </c>
      <c r="G55" s="153"/>
      <c r="H55" s="153"/>
      <c r="I55" s="153"/>
      <c r="J55" s="153"/>
      <c r="K55" s="153"/>
      <c r="L55" s="153"/>
      <c r="M55" s="148">
        <f t="shared" si="0"/>
        <v>13</v>
      </c>
      <c r="N55" s="148" t="s">
        <v>7</v>
      </c>
      <c r="O55" s="145"/>
      <c r="P55" s="145"/>
    </row>
    <row r="56" spans="1:16" x14ac:dyDescent="0.25">
      <c r="A56" s="125">
        <v>55</v>
      </c>
      <c r="B56" s="134" t="s">
        <v>93</v>
      </c>
      <c r="C56" s="133"/>
      <c r="D56" s="153"/>
      <c r="E56" s="153">
        <v>2</v>
      </c>
      <c r="F56" s="153">
        <v>1</v>
      </c>
      <c r="G56" s="153"/>
      <c r="H56" s="153"/>
      <c r="I56" s="153"/>
      <c r="J56" s="153"/>
      <c r="K56" s="153"/>
      <c r="L56" s="153"/>
      <c r="M56" s="148">
        <f t="shared" si="0"/>
        <v>3</v>
      </c>
      <c r="N56" s="148" t="s">
        <v>7</v>
      </c>
      <c r="O56" s="145"/>
      <c r="P56" s="145"/>
    </row>
    <row r="57" spans="1:16" x14ac:dyDescent="0.25">
      <c r="A57" s="125">
        <v>56</v>
      </c>
      <c r="B57" s="134" t="s">
        <v>381</v>
      </c>
      <c r="C57" s="133"/>
      <c r="D57" s="153"/>
      <c r="E57" s="153">
        <v>5</v>
      </c>
      <c r="F57" s="153">
        <v>7</v>
      </c>
      <c r="G57" s="153">
        <v>2</v>
      </c>
      <c r="H57" s="153"/>
      <c r="I57" s="153"/>
      <c r="J57" s="153">
        <v>8</v>
      </c>
      <c r="K57" s="153"/>
      <c r="L57" s="153"/>
      <c r="M57" s="148">
        <f t="shared" si="0"/>
        <v>22</v>
      </c>
      <c r="N57" s="148" t="s">
        <v>7</v>
      </c>
      <c r="O57" s="145"/>
      <c r="P57" s="145"/>
    </row>
    <row r="58" spans="1:16" x14ac:dyDescent="0.25">
      <c r="A58" s="125">
        <v>57</v>
      </c>
      <c r="B58" s="134" t="s">
        <v>94</v>
      </c>
      <c r="C58" s="133"/>
      <c r="D58" s="153">
        <v>8</v>
      </c>
      <c r="E58" s="153">
        <v>128</v>
      </c>
      <c r="F58" s="153">
        <v>315</v>
      </c>
      <c r="G58" s="153">
        <v>31</v>
      </c>
      <c r="H58" s="153"/>
      <c r="I58" s="153"/>
      <c r="J58" s="153"/>
      <c r="K58" s="153"/>
      <c r="L58" s="153"/>
      <c r="M58" s="148">
        <f t="shared" si="0"/>
        <v>482</v>
      </c>
      <c r="N58" s="148" t="s">
        <v>7</v>
      </c>
      <c r="O58" s="145"/>
      <c r="P58" s="145"/>
    </row>
    <row r="59" spans="1:16" x14ac:dyDescent="0.25">
      <c r="A59" s="125">
        <v>58</v>
      </c>
      <c r="B59" s="133" t="s">
        <v>95</v>
      </c>
      <c r="C59" s="133"/>
      <c r="D59" s="153">
        <v>4</v>
      </c>
      <c r="E59" s="153"/>
      <c r="F59" s="153"/>
      <c r="G59" s="153"/>
      <c r="H59" s="153"/>
      <c r="I59" s="153"/>
      <c r="J59" s="153"/>
      <c r="K59" s="153"/>
      <c r="L59" s="153"/>
      <c r="M59" s="148">
        <f t="shared" si="0"/>
        <v>4</v>
      </c>
      <c r="N59" s="148" t="s">
        <v>7</v>
      </c>
      <c r="O59" s="145"/>
      <c r="P59" s="145"/>
    </row>
    <row r="60" spans="1:16" x14ac:dyDescent="0.25">
      <c r="A60" s="125">
        <v>59</v>
      </c>
      <c r="B60" s="133" t="s">
        <v>96</v>
      </c>
      <c r="C60" s="133"/>
      <c r="D60" s="153">
        <v>4</v>
      </c>
      <c r="E60" s="153"/>
      <c r="F60" s="153"/>
      <c r="G60" s="153"/>
      <c r="H60" s="153"/>
      <c r="I60" s="153"/>
      <c r="J60" s="153"/>
      <c r="K60" s="153"/>
      <c r="L60" s="153"/>
      <c r="M60" s="148">
        <f t="shared" si="0"/>
        <v>4</v>
      </c>
      <c r="N60" s="148" t="s">
        <v>7</v>
      </c>
      <c r="O60" s="145"/>
      <c r="P60" s="145"/>
    </row>
    <row r="61" spans="1:16" x14ac:dyDescent="0.25">
      <c r="A61" s="125">
        <v>60</v>
      </c>
      <c r="B61" s="133" t="s">
        <v>97</v>
      </c>
      <c r="C61" s="133"/>
      <c r="D61" s="153"/>
      <c r="E61" s="153">
        <v>4</v>
      </c>
      <c r="F61" s="153">
        <v>3</v>
      </c>
      <c r="G61" s="153">
        <v>3</v>
      </c>
      <c r="H61" s="153">
        <v>1</v>
      </c>
      <c r="I61" s="153"/>
      <c r="J61" s="153"/>
      <c r="K61" s="153"/>
      <c r="L61" s="153"/>
      <c r="M61" s="148">
        <f t="shared" si="0"/>
        <v>11</v>
      </c>
      <c r="N61" s="148" t="s">
        <v>7</v>
      </c>
      <c r="O61" s="145"/>
      <c r="P61" s="145"/>
    </row>
    <row r="62" spans="1:16" x14ac:dyDescent="0.25">
      <c r="A62" s="125">
        <v>61</v>
      </c>
      <c r="B62" s="133" t="s">
        <v>98</v>
      </c>
      <c r="C62" s="133"/>
      <c r="D62" s="153">
        <v>2</v>
      </c>
      <c r="E62" s="153">
        <v>3</v>
      </c>
      <c r="F62" s="153"/>
      <c r="G62" s="153">
        <v>1</v>
      </c>
      <c r="H62" s="153"/>
      <c r="I62" s="153"/>
      <c r="J62" s="153"/>
      <c r="K62" s="153"/>
      <c r="L62" s="153"/>
      <c r="M62" s="148">
        <f t="shared" si="0"/>
        <v>6</v>
      </c>
      <c r="N62" s="148" t="s">
        <v>7</v>
      </c>
      <c r="O62" s="145"/>
      <c r="P62" s="145"/>
    </row>
    <row r="63" spans="1:16" x14ac:dyDescent="0.25">
      <c r="A63" s="125">
        <v>62</v>
      </c>
      <c r="B63" s="133" t="s">
        <v>99</v>
      </c>
      <c r="C63" s="133"/>
      <c r="D63" s="153"/>
      <c r="E63" s="153">
        <v>1</v>
      </c>
      <c r="F63" s="153">
        <v>4</v>
      </c>
      <c r="G63" s="153"/>
      <c r="H63" s="153"/>
      <c r="I63" s="153"/>
      <c r="J63" s="153"/>
      <c r="K63" s="153"/>
      <c r="L63" s="153"/>
      <c r="M63" s="148">
        <f t="shared" si="0"/>
        <v>5</v>
      </c>
      <c r="N63" s="148" t="s">
        <v>7</v>
      </c>
      <c r="O63" s="145"/>
      <c r="P63" s="145"/>
    </row>
    <row r="64" spans="1:16" x14ac:dyDescent="0.25">
      <c r="A64" s="125">
        <v>63</v>
      </c>
      <c r="B64" s="133" t="s">
        <v>100</v>
      </c>
      <c r="C64" s="133"/>
      <c r="D64" s="153"/>
      <c r="E64" s="153"/>
      <c r="F64" s="153">
        <v>1</v>
      </c>
      <c r="G64" s="153"/>
      <c r="H64" s="153"/>
      <c r="I64" s="153"/>
      <c r="J64" s="153"/>
      <c r="K64" s="153"/>
      <c r="L64" s="153"/>
      <c r="M64" s="148">
        <f t="shared" si="0"/>
        <v>1</v>
      </c>
      <c r="N64" s="148" t="s">
        <v>7</v>
      </c>
      <c r="O64" s="145"/>
      <c r="P64" s="145"/>
    </row>
    <row r="65" spans="1:16" x14ac:dyDescent="0.25">
      <c r="A65" s="125">
        <v>64</v>
      </c>
      <c r="B65" s="133" t="s">
        <v>101</v>
      </c>
      <c r="C65" s="133"/>
      <c r="D65" s="153"/>
      <c r="E65" s="153"/>
      <c r="F65" s="153">
        <v>2</v>
      </c>
      <c r="G65" s="153"/>
      <c r="H65" s="153"/>
      <c r="I65" s="153"/>
      <c r="J65" s="153"/>
      <c r="K65" s="153"/>
      <c r="L65" s="153"/>
      <c r="M65" s="148">
        <f t="shared" si="0"/>
        <v>2</v>
      </c>
      <c r="N65" s="148" t="s">
        <v>7</v>
      </c>
      <c r="O65" s="145"/>
      <c r="P65" s="145"/>
    </row>
    <row r="66" spans="1:16" x14ac:dyDescent="0.25">
      <c r="A66" s="125">
        <v>65</v>
      </c>
      <c r="B66" s="134" t="s">
        <v>382</v>
      </c>
      <c r="C66" s="133"/>
      <c r="D66" s="153">
        <v>1</v>
      </c>
      <c r="E66" s="153"/>
      <c r="F66" s="153"/>
      <c r="G66" s="153"/>
      <c r="H66" s="153"/>
      <c r="I66" s="153"/>
      <c r="J66" s="153"/>
      <c r="K66" s="153"/>
      <c r="L66" s="153"/>
      <c r="M66" s="148">
        <f t="shared" ref="M66:M74" si="1">SUM(D66:L66)</f>
        <v>1</v>
      </c>
      <c r="N66" s="148" t="s">
        <v>7</v>
      </c>
      <c r="O66" s="145"/>
      <c r="P66" s="145"/>
    </row>
    <row r="67" spans="1:16" x14ac:dyDescent="0.25">
      <c r="A67" s="125">
        <v>66</v>
      </c>
      <c r="B67" s="134" t="s">
        <v>383</v>
      </c>
      <c r="C67" s="153"/>
      <c r="D67" s="153">
        <v>1</v>
      </c>
      <c r="E67" s="153"/>
      <c r="F67" s="153">
        <v>1</v>
      </c>
      <c r="G67" s="153"/>
      <c r="H67" s="153"/>
      <c r="I67" s="153"/>
      <c r="J67" s="153"/>
      <c r="K67" s="153"/>
      <c r="L67" s="153"/>
      <c r="M67" s="148">
        <f t="shared" si="1"/>
        <v>2</v>
      </c>
      <c r="N67" s="148" t="s">
        <v>7</v>
      </c>
      <c r="O67" s="145"/>
      <c r="P67" s="145"/>
    </row>
    <row r="68" spans="1:16" x14ac:dyDescent="0.25">
      <c r="A68" s="125">
        <v>67</v>
      </c>
      <c r="B68" s="134" t="s">
        <v>384</v>
      </c>
      <c r="C68" s="153"/>
      <c r="D68" s="153">
        <v>6</v>
      </c>
      <c r="E68" s="153"/>
      <c r="F68" s="153">
        <v>7</v>
      </c>
      <c r="G68" s="153"/>
      <c r="H68" s="153"/>
      <c r="I68" s="153"/>
      <c r="J68" s="153"/>
      <c r="K68" s="153"/>
      <c r="L68" s="153"/>
      <c r="M68" s="148">
        <f t="shared" si="1"/>
        <v>13</v>
      </c>
      <c r="N68" s="148" t="s">
        <v>7</v>
      </c>
      <c r="O68" s="145"/>
      <c r="P68" s="145"/>
    </row>
    <row r="69" spans="1:16" x14ac:dyDescent="0.25">
      <c r="A69" s="125">
        <v>68</v>
      </c>
      <c r="B69" s="134" t="s">
        <v>385</v>
      </c>
      <c r="C69" s="153"/>
      <c r="D69" s="153">
        <v>1</v>
      </c>
      <c r="E69" s="153"/>
      <c r="F69" s="153"/>
      <c r="G69" s="153"/>
      <c r="H69" s="153"/>
      <c r="I69" s="153"/>
      <c r="J69" s="153"/>
      <c r="K69" s="153"/>
      <c r="L69" s="153"/>
      <c r="M69" s="148">
        <f t="shared" si="1"/>
        <v>1</v>
      </c>
      <c r="N69" s="148" t="s">
        <v>7</v>
      </c>
      <c r="O69" s="145"/>
      <c r="P69" s="145"/>
    </row>
    <row r="70" spans="1:16" x14ac:dyDescent="0.25">
      <c r="A70" s="125">
        <v>69</v>
      </c>
      <c r="B70" s="133" t="s">
        <v>102</v>
      </c>
      <c r="C70" s="153"/>
      <c r="D70" s="153">
        <v>1</v>
      </c>
      <c r="E70" s="153"/>
      <c r="F70" s="153"/>
      <c r="G70" s="153"/>
      <c r="H70" s="153"/>
      <c r="I70" s="153"/>
      <c r="J70" s="153"/>
      <c r="K70" s="153"/>
      <c r="L70" s="153"/>
      <c r="M70" s="148">
        <f t="shared" si="1"/>
        <v>1</v>
      </c>
      <c r="N70" s="148" t="s">
        <v>7</v>
      </c>
      <c r="O70" s="145"/>
      <c r="P70" s="145"/>
    </row>
    <row r="71" spans="1:16" x14ac:dyDescent="0.25">
      <c r="A71" s="125">
        <v>70</v>
      </c>
      <c r="B71" s="134" t="s">
        <v>103</v>
      </c>
      <c r="C71" s="153"/>
      <c r="D71" s="153">
        <v>1</v>
      </c>
      <c r="E71" s="153"/>
      <c r="F71" s="153"/>
      <c r="G71" s="153"/>
      <c r="H71" s="153"/>
      <c r="I71" s="153"/>
      <c r="J71" s="153"/>
      <c r="K71" s="153"/>
      <c r="L71" s="153"/>
      <c r="M71" s="148">
        <f t="shared" si="1"/>
        <v>1</v>
      </c>
      <c r="N71" s="148" t="s">
        <v>7</v>
      </c>
      <c r="O71" s="145"/>
      <c r="P71" s="145"/>
    </row>
    <row r="72" spans="1:16" x14ac:dyDescent="0.25">
      <c r="A72" s="125">
        <v>71</v>
      </c>
      <c r="B72" s="133" t="s">
        <v>104</v>
      </c>
      <c r="C72" s="153"/>
      <c r="D72" s="153"/>
      <c r="E72" s="153">
        <v>2</v>
      </c>
      <c r="F72" s="153">
        <v>4</v>
      </c>
      <c r="G72" s="153"/>
      <c r="H72" s="153"/>
      <c r="I72" s="153"/>
      <c r="J72" s="153"/>
      <c r="K72" s="153"/>
      <c r="L72" s="153"/>
      <c r="M72" s="148">
        <f t="shared" si="1"/>
        <v>6</v>
      </c>
      <c r="N72" s="148" t="s">
        <v>7</v>
      </c>
      <c r="O72" s="145"/>
      <c r="P72" s="145"/>
    </row>
    <row r="73" spans="1:16" x14ac:dyDescent="0.25">
      <c r="A73" s="125">
        <v>72</v>
      </c>
      <c r="B73" s="133" t="s">
        <v>105</v>
      </c>
      <c r="C73" s="153"/>
      <c r="D73" s="153"/>
      <c r="E73" s="153"/>
      <c r="F73" s="153">
        <v>3</v>
      </c>
      <c r="G73" s="153"/>
      <c r="H73" s="153"/>
      <c r="I73" s="153"/>
      <c r="J73" s="153"/>
      <c r="K73" s="153"/>
      <c r="L73" s="153"/>
      <c r="M73" s="148">
        <f t="shared" si="1"/>
        <v>3</v>
      </c>
      <c r="N73" s="148" t="s">
        <v>7</v>
      </c>
      <c r="O73" s="145"/>
      <c r="P73" s="145"/>
    </row>
    <row r="74" spans="1:16" x14ac:dyDescent="0.25">
      <c r="A74" s="125">
        <v>73</v>
      </c>
      <c r="B74" s="134" t="s">
        <v>106</v>
      </c>
      <c r="C74" s="153"/>
      <c r="D74" s="153">
        <v>1</v>
      </c>
      <c r="E74" s="153"/>
      <c r="F74" s="153"/>
      <c r="G74" s="153"/>
      <c r="H74" s="153"/>
      <c r="I74" s="153"/>
      <c r="J74" s="153"/>
      <c r="K74" s="153"/>
      <c r="L74" s="153"/>
      <c r="M74" s="148">
        <f t="shared" si="1"/>
        <v>1</v>
      </c>
      <c r="N74" s="148" t="s">
        <v>7</v>
      </c>
      <c r="O74" s="145"/>
      <c r="P74" s="145"/>
    </row>
    <row r="75" spans="1:16" x14ac:dyDescent="0.25">
      <c r="A75" s="125">
        <v>74</v>
      </c>
      <c r="B75" s="133" t="s">
        <v>107</v>
      </c>
      <c r="C75" s="133"/>
      <c r="D75" s="153"/>
      <c r="E75" s="153"/>
      <c r="F75" s="153"/>
      <c r="G75" s="153"/>
      <c r="H75" s="153"/>
      <c r="I75" s="153"/>
      <c r="J75" s="153"/>
      <c r="K75" s="153"/>
      <c r="L75" s="153">
        <v>4</v>
      </c>
      <c r="M75" s="148">
        <f t="shared" ref="M75:M86" si="2">SUM(C75:L75)</f>
        <v>4</v>
      </c>
      <c r="N75" s="148" t="s">
        <v>7</v>
      </c>
      <c r="O75" s="145"/>
      <c r="P75" s="145"/>
    </row>
    <row r="76" spans="1:16" x14ac:dyDescent="0.25">
      <c r="A76" s="125">
        <v>75</v>
      </c>
      <c r="B76" s="134" t="s">
        <v>386</v>
      </c>
      <c r="C76" s="133"/>
      <c r="D76" s="153"/>
      <c r="E76" s="153"/>
      <c r="F76" s="153"/>
      <c r="G76" s="153"/>
      <c r="H76" s="153"/>
      <c r="I76" s="153"/>
      <c r="J76" s="153"/>
      <c r="K76" s="153"/>
      <c r="L76" s="153">
        <v>1</v>
      </c>
      <c r="M76" s="148">
        <f t="shared" si="2"/>
        <v>1</v>
      </c>
      <c r="N76" s="148" t="s">
        <v>7</v>
      </c>
      <c r="O76" s="145"/>
      <c r="P76" s="145"/>
    </row>
    <row r="77" spans="1:16" x14ac:dyDescent="0.25">
      <c r="A77" s="125">
        <v>76</v>
      </c>
      <c r="B77" s="134" t="s">
        <v>387</v>
      </c>
      <c r="C77" s="133"/>
      <c r="D77" s="153">
        <v>1</v>
      </c>
      <c r="E77" s="153"/>
      <c r="F77" s="153"/>
      <c r="G77" s="153"/>
      <c r="H77" s="153"/>
      <c r="I77" s="153"/>
      <c r="J77" s="153"/>
      <c r="K77" s="153"/>
      <c r="L77" s="153"/>
      <c r="M77" s="148">
        <f t="shared" si="2"/>
        <v>1</v>
      </c>
      <c r="N77" s="148" t="s">
        <v>7</v>
      </c>
      <c r="O77" s="145"/>
      <c r="P77" s="145"/>
    </row>
    <row r="78" spans="1:16" x14ac:dyDescent="0.25">
      <c r="A78" s="125">
        <v>77</v>
      </c>
      <c r="B78" s="134" t="s">
        <v>108</v>
      </c>
      <c r="C78" s="133"/>
      <c r="D78" s="153"/>
      <c r="E78" s="153">
        <v>1</v>
      </c>
      <c r="F78" s="153"/>
      <c r="G78" s="153"/>
      <c r="H78" s="153"/>
      <c r="I78" s="153">
        <v>1</v>
      </c>
      <c r="J78" s="153"/>
      <c r="K78" s="153"/>
      <c r="L78" s="153"/>
      <c r="M78" s="148">
        <f t="shared" si="2"/>
        <v>2</v>
      </c>
      <c r="N78" s="148" t="s">
        <v>7</v>
      </c>
      <c r="O78" s="145"/>
      <c r="P78" s="145"/>
    </row>
    <row r="79" spans="1:16" x14ac:dyDescent="0.25">
      <c r="A79" s="125">
        <v>78</v>
      </c>
      <c r="B79" s="134" t="s">
        <v>109</v>
      </c>
      <c r="C79" s="133"/>
      <c r="D79" s="153"/>
      <c r="E79" s="153">
        <v>1</v>
      </c>
      <c r="F79" s="153"/>
      <c r="G79" s="153"/>
      <c r="H79" s="153"/>
      <c r="I79" s="153"/>
      <c r="J79" s="153"/>
      <c r="K79" s="153"/>
      <c r="L79" s="153">
        <v>1</v>
      </c>
      <c r="M79" s="148">
        <f t="shared" si="2"/>
        <v>2</v>
      </c>
      <c r="N79" s="148" t="s">
        <v>7</v>
      </c>
      <c r="O79" s="145"/>
      <c r="P79" s="145"/>
    </row>
    <row r="80" spans="1:16" x14ac:dyDescent="0.25">
      <c r="A80" s="125">
        <v>79</v>
      </c>
      <c r="B80" s="134" t="s">
        <v>110</v>
      </c>
      <c r="C80" s="133"/>
      <c r="D80" s="153"/>
      <c r="E80" s="153">
        <v>1</v>
      </c>
      <c r="F80" s="153"/>
      <c r="G80" s="153">
        <v>1</v>
      </c>
      <c r="H80" s="153"/>
      <c r="I80" s="153"/>
      <c r="J80" s="153"/>
      <c r="K80" s="153"/>
      <c r="L80" s="153"/>
      <c r="M80" s="148">
        <f t="shared" si="2"/>
        <v>2</v>
      </c>
      <c r="N80" s="148" t="s">
        <v>7</v>
      </c>
      <c r="O80" s="145"/>
      <c r="P80" s="145"/>
    </row>
    <row r="81" spans="1:16" x14ac:dyDescent="0.25">
      <c r="A81" s="125">
        <v>80</v>
      </c>
      <c r="B81" s="134" t="s">
        <v>111</v>
      </c>
      <c r="C81" s="133"/>
      <c r="D81" s="153"/>
      <c r="E81" s="153"/>
      <c r="F81" s="153"/>
      <c r="G81" s="153"/>
      <c r="H81" s="153"/>
      <c r="I81" s="153"/>
      <c r="J81" s="153">
        <v>3</v>
      </c>
      <c r="K81" s="153"/>
      <c r="L81" s="153"/>
      <c r="M81" s="148">
        <f t="shared" si="2"/>
        <v>3</v>
      </c>
      <c r="N81" s="148" t="s">
        <v>7</v>
      </c>
      <c r="O81" s="145"/>
      <c r="P81" s="145"/>
    </row>
    <row r="82" spans="1:16" x14ac:dyDescent="0.25">
      <c r="A82" s="125">
        <v>81</v>
      </c>
      <c r="B82" s="134" t="s">
        <v>112</v>
      </c>
      <c r="C82" s="153">
        <v>17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48">
        <f t="shared" si="2"/>
        <v>17</v>
      </c>
      <c r="N82" s="148" t="s">
        <v>7</v>
      </c>
      <c r="O82" s="145"/>
      <c r="P82" s="145"/>
    </row>
    <row r="83" spans="1:16" x14ac:dyDescent="0.25">
      <c r="A83" s="125">
        <v>82</v>
      </c>
      <c r="B83" s="134" t="s">
        <v>113</v>
      </c>
      <c r="C83" s="153">
        <v>2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48">
        <f t="shared" si="2"/>
        <v>2</v>
      </c>
      <c r="N83" s="148" t="s">
        <v>7</v>
      </c>
      <c r="O83" s="145"/>
      <c r="P83" s="145"/>
    </row>
    <row r="84" spans="1:16" x14ac:dyDescent="0.25">
      <c r="A84" s="125">
        <v>83</v>
      </c>
      <c r="B84" s="133" t="s">
        <v>114</v>
      </c>
      <c r="C84" s="153">
        <v>320</v>
      </c>
      <c r="D84" s="153"/>
      <c r="E84" s="153"/>
      <c r="F84" s="153"/>
      <c r="G84" s="153"/>
      <c r="H84" s="153"/>
      <c r="I84" s="153"/>
      <c r="J84" s="153"/>
      <c r="K84" s="153"/>
      <c r="L84" s="153"/>
      <c r="M84" s="148">
        <f t="shared" si="2"/>
        <v>320</v>
      </c>
      <c r="N84" s="148" t="s">
        <v>7</v>
      </c>
      <c r="O84" s="145"/>
      <c r="P84" s="145"/>
    </row>
    <row r="85" spans="1:16" x14ac:dyDescent="0.25">
      <c r="A85" s="125">
        <v>84</v>
      </c>
      <c r="B85" s="133" t="s">
        <v>115</v>
      </c>
      <c r="C85" s="153">
        <v>30</v>
      </c>
      <c r="D85" s="153"/>
      <c r="E85" s="153"/>
      <c r="F85" s="153"/>
      <c r="G85" s="153"/>
      <c r="H85" s="153"/>
      <c r="I85" s="153"/>
      <c r="J85" s="153"/>
      <c r="K85" s="153"/>
      <c r="L85" s="153"/>
      <c r="M85" s="148">
        <f t="shared" si="2"/>
        <v>30</v>
      </c>
      <c r="N85" s="148" t="s">
        <v>7</v>
      </c>
      <c r="O85" s="145"/>
      <c r="P85" s="145"/>
    </row>
    <row r="86" spans="1:16" x14ac:dyDescent="0.25">
      <c r="A86" s="125">
        <v>85</v>
      </c>
      <c r="B86" s="142" t="s">
        <v>116</v>
      </c>
      <c r="C86" s="153">
        <v>20</v>
      </c>
      <c r="D86" s="153"/>
      <c r="E86" s="153"/>
      <c r="F86" s="153"/>
      <c r="G86" s="153"/>
      <c r="H86" s="153"/>
      <c r="I86" s="153"/>
      <c r="J86" s="153"/>
      <c r="K86" s="153"/>
      <c r="L86" s="153"/>
      <c r="M86" s="148">
        <f t="shared" si="2"/>
        <v>20</v>
      </c>
      <c r="N86" s="148" t="s">
        <v>7</v>
      </c>
      <c r="O86" s="147"/>
      <c r="P86" s="145"/>
    </row>
    <row r="87" spans="1:16" x14ac:dyDescent="0.25">
      <c r="A87" s="125">
        <v>86</v>
      </c>
      <c r="B87" s="142" t="s">
        <v>117</v>
      </c>
      <c r="C87" s="153">
        <v>80</v>
      </c>
      <c r="D87" s="153"/>
      <c r="E87" s="153"/>
      <c r="F87" s="153"/>
      <c r="G87" s="153"/>
      <c r="H87" s="153"/>
      <c r="I87" s="153"/>
      <c r="J87" s="153"/>
      <c r="K87" s="153"/>
      <c r="L87" s="153"/>
      <c r="M87" s="148">
        <v>22</v>
      </c>
      <c r="N87" s="148" t="s">
        <v>7</v>
      </c>
      <c r="O87" s="147"/>
      <c r="P87" s="145"/>
    </row>
    <row r="88" spans="1:16" x14ac:dyDescent="0.25">
      <c r="A88" s="125">
        <v>87</v>
      </c>
      <c r="B88" s="134" t="s">
        <v>118</v>
      </c>
      <c r="C88" s="133"/>
      <c r="D88" s="153"/>
      <c r="E88" s="153"/>
      <c r="F88" s="153"/>
      <c r="G88" s="153"/>
      <c r="H88" s="153"/>
      <c r="I88" s="153"/>
      <c r="J88" s="153"/>
      <c r="K88" s="153"/>
      <c r="L88" s="153">
        <v>2</v>
      </c>
      <c r="M88" s="148">
        <f t="shared" ref="M88:M134" si="3">SUM(C88:L88)</f>
        <v>2</v>
      </c>
      <c r="N88" s="148" t="s">
        <v>7</v>
      </c>
      <c r="O88" s="146"/>
      <c r="P88" s="145"/>
    </row>
    <row r="89" spans="1:16" x14ac:dyDescent="0.25">
      <c r="A89" s="125">
        <v>88</v>
      </c>
      <c r="B89" s="134" t="s">
        <v>119</v>
      </c>
      <c r="C89" s="133"/>
      <c r="D89" s="153"/>
      <c r="E89" s="153"/>
      <c r="F89" s="153"/>
      <c r="G89" s="153"/>
      <c r="H89" s="153"/>
      <c r="I89" s="153"/>
      <c r="J89" s="153"/>
      <c r="K89" s="153"/>
      <c r="L89" s="153">
        <v>1</v>
      </c>
      <c r="M89" s="148">
        <f t="shared" si="3"/>
        <v>1</v>
      </c>
      <c r="N89" s="148" t="s">
        <v>7</v>
      </c>
      <c r="O89" s="146"/>
      <c r="P89" s="145"/>
    </row>
    <row r="90" spans="1:16" x14ac:dyDescent="0.25">
      <c r="A90" s="125">
        <v>89</v>
      </c>
      <c r="B90" s="134" t="s">
        <v>388</v>
      </c>
      <c r="C90" s="133"/>
      <c r="D90" s="153"/>
      <c r="E90" s="153"/>
      <c r="F90" s="153"/>
      <c r="G90" s="153"/>
      <c r="H90" s="153">
        <v>1</v>
      </c>
      <c r="I90" s="153"/>
      <c r="J90" s="153"/>
      <c r="K90" s="153"/>
      <c r="L90" s="153"/>
      <c r="M90" s="148">
        <f t="shared" si="3"/>
        <v>1</v>
      </c>
      <c r="N90" s="148" t="s">
        <v>7</v>
      </c>
      <c r="O90" s="145"/>
      <c r="P90" s="145"/>
    </row>
    <row r="91" spans="1:16" x14ac:dyDescent="0.25">
      <c r="A91" s="125">
        <v>90</v>
      </c>
      <c r="B91" s="134" t="s">
        <v>389</v>
      </c>
      <c r="C91" s="133"/>
      <c r="D91" s="153">
        <v>1</v>
      </c>
      <c r="E91" s="153"/>
      <c r="F91" s="153"/>
      <c r="G91" s="153"/>
      <c r="H91" s="153"/>
      <c r="I91" s="153"/>
      <c r="J91" s="153"/>
      <c r="K91" s="153"/>
      <c r="L91" s="153"/>
      <c r="M91" s="148">
        <f t="shared" si="3"/>
        <v>1</v>
      </c>
      <c r="N91" s="148" t="s">
        <v>7</v>
      </c>
      <c r="O91" s="145"/>
      <c r="P91" s="145"/>
    </row>
    <row r="92" spans="1:16" x14ac:dyDescent="0.25">
      <c r="A92" s="125">
        <v>91</v>
      </c>
      <c r="B92" s="134" t="s">
        <v>390</v>
      </c>
      <c r="C92" s="133"/>
      <c r="D92" s="153">
        <v>1</v>
      </c>
      <c r="E92" s="153"/>
      <c r="F92" s="153"/>
      <c r="G92" s="153"/>
      <c r="H92" s="153"/>
      <c r="I92" s="153"/>
      <c r="J92" s="153"/>
      <c r="K92" s="153"/>
      <c r="L92" s="153"/>
      <c r="M92" s="148">
        <f t="shared" si="3"/>
        <v>1</v>
      </c>
      <c r="N92" s="148" t="s">
        <v>7</v>
      </c>
      <c r="O92" s="145"/>
      <c r="P92" s="145"/>
    </row>
    <row r="93" spans="1:16" x14ac:dyDescent="0.25">
      <c r="A93" s="125">
        <v>92</v>
      </c>
      <c r="B93" s="134" t="s">
        <v>391</v>
      </c>
      <c r="C93" s="133"/>
      <c r="D93" s="153">
        <v>2</v>
      </c>
      <c r="E93" s="153">
        <v>2</v>
      </c>
      <c r="F93" s="153">
        <v>2</v>
      </c>
      <c r="G93" s="153">
        <v>3</v>
      </c>
      <c r="H93" s="153">
        <v>1</v>
      </c>
      <c r="I93" s="153"/>
      <c r="J93" s="153"/>
      <c r="K93" s="153"/>
      <c r="L93" s="153"/>
      <c r="M93" s="148">
        <f t="shared" si="3"/>
        <v>10</v>
      </c>
      <c r="N93" s="148" t="s">
        <v>7</v>
      </c>
      <c r="O93" s="145"/>
      <c r="P93" s="145"/>
    </row>
    <row r="94" spans="1:16" x14ac:dyDescent="0.25">
      <c r="A94" s="125">
        <v>93</v>
      </c>
      <c r="B94" s="134" t="s">
        <v>392</v>
      </c>
      <c r="C94" s="133"/>
      <c r="D94" s="153"/>
      <c r="E94" s="153"/>
      <c r="F94" s="153">
        <v>1</v>
      </c>
      <c r="G94" s="153">
        <v>1</v>
      </c>
      <c r="H94" s="153"/>
      <c r="I94" s="153"/>
      <c r="J94" s="153"/>
      <c r="K94" s="153"/>
      <c r="L94" s="153"/>
      <c r="M94" s="148">
        <f t="shared" si="3"/>
        <v>2</v>
      </c>
      <c r="N94" s="148" t="s">
        <v>7</v>
      </c>
      <c r="O94" s="145"/>
      <c r="P94" s="145"/>
    </row>
    <row r="95" spans="1:16" x14ac:dyDescent="0.25">
      <c r="A95" s="125">
        <v>94</v>
      </c>
      <c r="B95" s="134" t="s">
        <v>393</v>
      </c>
      <c r="C95" s="133"/>
      <c r="D95" s="153"/>
      <c r="E95" s="153">
        <v>5</v>
      </c>
      <c r="F95" s="153">
        <v>2</v>
      </c>
      <c r="G95" s="153">
        <v>2</v>
      </c>
      <c r="H95" s="153"/>
      <c r="I95" s="153"/>
      <c r="J95" s="153"/>
      <c r="K95" s="153"/>
      <c r="L95" s="153"/>
      <c r="M95" s="148">
        <f t="shared" si="3"/>
        <v>9</v>
      </c>
      <c r="N95" s="148" t="s">
        <v>7</v>
      </c>
      <c r="O95" s="145"/>
      <c r="P95" s="145"/>
    </row>
    <row r="96" spans="1:16" x14ac:dyDescent="0.25">
      <c r="A96" s="125">
        <v>95</v>
      </c>
      <c r="B96" s="134" t="s">
        <v>394</v>
      </c>
      <c r="C96" s="133"/>
      <c r="D96" s="153"/>
      <c r="E96" s="153">
        <v>1</v>
      </c>
      <c r="F96" s="153">
        <v>5</v>
      </c>
      <c r="G96" s="153"/>
      <c r="H96" s="153"/>
      <c r="I96" s="153"/>
      <c r="J96" s="153"/>
      <c r="K96" s="153"/>
      <c r="L96" s="153"/>
      <c r="M96" s="148">
        <f t="shared" si="3"/>
        <v>6</v>
      </c>
      <c r="N96" s="148" t="s">
        <v>7</v>
      </c>
      <c r="O96" s="145"/>
      <c r="P96" s="145"/>
    </row>
    <row r="97" spans="1:16" x14ac:dyDescent="0.25">
      <c r="A97" s="125">
        <v>96</v>
      </c>
      <c r="B97" s="134" t="s">
        <v>395</v>
      </c>
      <c r="C97" s="133"/>
      <c r="D97" s="153"/>
      <c r="E97" s="153">
        <v>1</v>
      </c>
      <c r="F97" s="153"/>
      <c r="G97" s="153"/>
      <c r="H97" s="153"/>
      <c r="I97" s="153"/>
      <c r="J97" s="153"/>
      <c r="K97" s="153"/>
      <c r="L97" s="153"/>
      <c r="M97" s="148">
        <f t="shared" si="3"/>
        <v>1</v>
      </c>
      <c r="N97" s="148" t="s">
        <v>7</v>
      </c>
      <c r="O97" s="145"/>
      <c r="P97" s="145"/>
    </row>
    <row r="98" spans="1:16" x14ac:dyDescent="0.25">
      <c r="A98" s="125">
        <v>97</v>
      </c>
      <c r="B98" s="134" t="s">
        <v>396</v>
      </c>
      <c r="C98" s="133"/>
      <c r="D98" s="153"/>
      <c r="E98" s="153">
        <v>2</v>
      </c>
      <c r="F98" s="153"/>
      <c r="G98" s="153">
        <v>1</v>
      </c>
      <c r="H98" s="153"/>
      <c r="I98" s="153"/>
      <c r="J98" s="153"/>
      <c r="K98" s="153"/>
      <c r="L98" s="153"/>
      <c r="M98" s="148">
        <f t="shared" si="3"/>
        <v>3</v>
      </c>
      <c r="N98" s="148" t="s">
        <v>7</v>
      </c>
      <c r="O98" s="145"/>
      <c r="P98" s="145"/>
    </row>
    <row r="99" spans="1:16" x14ac:dyDescent="0.25">
      <c r="A99" s="125">
        <v>98</v>
      </c>
      <c r="B99" s="134" t="s">
        <v>397</v>
      </c>
      <c r="C99" s="133"/>
      <c r="D99" s="153"/>
      <c r="E99" s="153">
        <v>1</v>
      </c>
      <c r="F99" s="153"/>
      <c r="G99" s="153"/>
      <c r="H99" s="153"/>
      <c r="I99" s="153"/>
      <c r="J99" s="153"/>
      <c r="K99" s="153"/>
      <c r="L99" s="153"/>
      <c r="M99" s="148">
        <f t="shared" si="3"/>
        <v>1</v>
      </c>
      <c r="N99" s="148" t="s">
        <v>7</v>
      </c>
      <c r="O99" s="145"/>
      <c r="P99" s="145"/>
    </row>
    <row r="100" spans="1:16" x14ac:dyDescent="0.25">
      <c r="A100" s="125">
        <v>99</v>
      </c>
      <c r="B100" s="133" t="s">
        <v>120</v>
      </c>
      <c r="C100" s="133"/>
      <c r="D100" s="153">
        <v>1</v>
      </c>
      <c r="E100" s="153"/>
      <c r="F100" s="153"/>
      <c r="G100" s="153"/>
      <c r="H100" s="153"/>
      <c r="I100" s="153"/>
      <c r="J100" s="153"/>
      <c r="K100" s="153"/>
      <c r="L100" s="153"/>
      <c r="M100" s="148">
        <f t="shared" si="3"/>
        <v>1</v>
      </c>
      <c r="N100" s="148" t="s">
        <v>7</v>
      </c>
      <c r="O100" s="145"/>
      <c r="P100" s="145"/>
    </row>
    <row r="101" spans="1:16" x14ac:dyDescent="0.25">
      <c r="A101" s="125">
        <v>100</v>
      </c>
      <c r="B101" s="133" t="s">
        <v>121</v>
      </c>
      <c r="C101" s="133"/>
      <c r="D101" s="153"/>
      <c r="E101" s="153">
        <v>4</v>
      </c>
      <c r="F101" s="153"/>
      <c r="G101" s="153"/>
      <c r="H101" s="153"/>
      <c r="I101" s="153"/>
      <c r="J101" s="153"/>
      <c r="K101" s="153">
        <v>3</v>
      </c>
      <c r="L101" s="153"/>
      <c r="M101" s="148">
        <f t="shared" si="3"/>
        <v>7</v>
      </c>
      <c r="N101" s="148" t="s">
        <v>7</v>
      </c>
      <c r="O101" s="145"/>
      <c r="P101" s="145"/>
    </row>
    <row r="102" spans="1:16" x14ac:dyDescent="0.25">
      <c r="A102" s="125">
        <v>101</v>
      </c>
      <c r="B102" s="133" t="s">
        <v>122</v>
      </c>
      <c r="C102" s="133"/>
      <c r="D102" s="153"/>
      <c r="E102" s="153">
        <v>5</v>
      </c>
      <c r="F102" s="153"/>
      <c r="G102" s="153"/>
      <c r="H102" s="153">
        <v>3</v>
      </c>
      <c r="I102" s="153"/>
      <c r="J102" s="153"/>
      <c r="K102" s="153">
        <v>5</v>
      </c>
      <c r="L102" s="153"/>
      <c r="M102" s="148">
        <f t="shared" si="3"/>
        <v>13</v>
      </c>
      <c r="N102" s="148" t="s">
        <v>7</v>
      </c>
      <c r="O102" s="145"/>
      <c r="P102" s="145"/>
    </row>
    <row r="103" spans="1:16" x14ac:dyDescent="0.25">
      <c r="A103" s="125">
        <v>102</v>
      </c>
      <c r="B103" s="133" t="s">
        <v>123</v>
      </c>
      <c r="C103" s="133"/>
      <c r="D103" s="153">
        <v>21</v>
      </c>
      <c r="E103" s="153">
        <v>82</v>
      </c>
      <c r="F103" s="153">
        <v>142</v>
      </c>
      <c r="G103" s="153">
        <v>28</v>
      </c>
      <c r="H103" s="153"/>
      <c r="I103" s="153"/>
      <c r="J103" s="153"/>
      <c r="K103" s="153">
        <v>1</v>
      </c>
      <c r="L103" s="153">
        <v>2</v>
      </c>
      <c r="M103" s="148">
        <f t="shared" si="3"/>
        <v>276</v>
      </c>
      <c r="N103" s="148" t="s">
        <v>7</v>
      </c>
      <c r="O103" s="145"/>
      <c r="P103" s="145"/>
    </row>
    <row r="104" spans="1:16" x14ac:dyDescent="0.25">
      <c r="A104" s="125">
        <v>103</v>
      </c>
      <c r="B104" s="133" t="s">
        <v>124</v>
      </c>
      <c r="C104" s="133"/>
      <c r="D104" s="153"/>
      <c r="E104" s="153">
        <v>4</v>
      </c>
      <c r="F104" s="153"/>
      <c r="G104" s="153">
        <v>1</v>
      </c>
      <c r="H104" s="153"/>
      <c r="I104" s="153"/>
      <c r="J104" s="153"/>
      <c r="K104" s="153"/>
      <c r="L104" s="153"/>
      <c r="M104" s="148">
        <f t="shared" si="3"/>
        <v>5</v>
      </c>
      <c r="N104" s="148" t="s">
        <v>7</v>
      </c>
      <c r="O104" s="145"/>
      <c r="P104" s="145"/>
    </row>
    <row r="105" spans="1:16" x14ac:dyDescent="0.25">
      <c r="A105" s="125">
        <v>104</v>
      </c>
      <c r="B105" s="133" t="s">
        <v>125</v>
      </c>
      <c r="C105" s="133"/>
      <c r="D105" s="153">
        <v>4</v>
      </c>
      <c r="E105" s="153">
        <v>8</v>
      </c>
      <c r="F105" s="153">
        <v>10</v>
      </c>
      <c r="G105" s="153">
        <v>6</v>
      </c>
      <c r="H105" s="153">
        <v>1</v>
      </c>
      <c r="I105" s="153"/>
      <c r="J105" s="153"/>
      <c r="K105" s="153"/>
      <c r="L105" s="153"/>
      <c r="M105" s="148">
        <f t="shared" si="3"/>
        <v>29</v>
      </c>
      <c r="N105" s="148" t="s">
        <v>7</v>
      </c>
      <c r="O105" s="145"/>
      <c r="P105" s="145"/>
    </row>
    <row r="106" spans="1:16" x14ac:dyDescent="0.25">
      <c r="A106" s="125">
        <v>105</v>
      </c>
      <c r="B106" s="133" t="s">
        <v>126</v>
      </c>
      <c r="C106" s="133"/>
      <c r="D106" s="153"/>
      <c r="E106" s="153"/>
      <c r="F106" s="153"/>
      <c r="G106" s="153"/>
      <c r="H106" s="153"/>
      <c r="I106" s="153"/>
      <c r="J106" s="153"/>
      <c r="K106" s="153">
        <v>5</v>
      </c>
      <c r="L106" s="153"/>
      <c r="M106" s="148">
        <f t="shared" si="3"/>
        <v>5</v>
      </c>
      <c r="N106" s="148" t="s">
        <v>7</v>
      </c>
      <c r="O106" s="145"/>
      <c r="P106" s="145"/>
    </row>
    <row r="107" spans="1:16" x14ac:dyDescent="0.25">
      <c r="A107" s="125">
        <v>106</v>
      </c>
      <c r="B107" s="134" t="s">
        <v>398</v>
      </c>
      <c r="C107" s="133"/>
      <c r="D107" s="153"/>
      <c r="E107" s="153"/>
      <c r="F107" s="153"/>
      <c r="G107" s="153"/>
      <c r="H107" s="153">
        <v>1</v>
      </c>
      <c r="I107" s="153"/>
      <c r="J107" s="153"/>
      <c r="K107" s="153"/>
      <c r="L107" s="153"/>
      <c r="M107" s="148">
        <f t="shared" si="3"/>
        <v>1</v>
      </c>
      <c r="N107" s="148" t="s">
        <v>7</v>
      </c>
      <c r="O107" s="145"/>
      <c r="P107" s="145"/>
    </row>
    <row r="108" spans="1:16" x14ac:dyDescent="0.25">
      <c r="A108" s="125">
        <v>107</v>
      </c>
      <c r="B108" s="133" t="s">
        <v>127</v>
      </c>
      <c r="C108" s="153">
        <v>5</v>
      </c>
      <c r="D108" s="153"/>
      <c r="E108" s="153"/>
      <c r="F108" s="153"/>
      <c r="G108" s="153"/>
      <c r="H108" s="153"/>
      <c r="I108" s="153"/>
      <c r="J108" s="153"/>
      <c r="K108" s="153"/>
      <c r="L108" s="153"/>
      <c r="M108" s="148">
        <f t="shared" si="3"/>
        <v>5</v>
      </c>
      <c r="N108" s="148" t="s">
        <v>52</v>
      </c>
      <c r="O108" s="145"/>
      <c r="P108" s="145"/>
    </row>
    <row r="109" spans="1:16" x14ac:dyDescent="0.25">
      <c r="A109" s="125">
        <v>108</v>
      </c>
      <c r="B109" s="133" t="s">
        <v>128</v>
      </c>
      <c r="C109" s="153">
        <v>40</v>
      </c>
      <c r="D109" s="153"/>
      <c r="E109" s="153"/>
      <c r="F109" s="153"/>
      <c r="G109" s="153"/>
      <c r="H109" s="153"/>
      <c r="I109" s="153"/>
      <c r="J109" s="153"/>
      <c r="K109" s="153"/>
      <c r="L109" s="153"/>
      <c r="M109" s="148">
        <f t="shared" si="3"/>
        <v>40</v>
      </c>
      <c r="N109" s="148" t="s">
        <v>52</v>
      </c>
      <c r="O109" s="145"/>
      <c r="P109" s="145"/>
    </row>
    <row r="110" spans="1:16" x14ac:dyDescent="0.25">
      <c r="A110" s="125">
        <v>109</v>
      </c>
      <c r="B110" s="133" t="s">
        <v>129</v>
      </c>
      <c r="C110" s="153">
        <v>40</v>
      </c>
      <c r="D110" s="153"/>
      <c r="E110" s="153"/>
      <c r="F110" s="153"/>
      <c r="G110" s="153"/>
      <c r="H110" s="153"/>
      <c r="I110" s="153"/>
      <c r="J110" s="153"/>
      <c r="K110" s="153"/>
      <c r="L110" s="153"/>
      <c r="M110" s="148">
        <f t="shared" si="3"/>
        <v>40</v>
      </c>
      <c r="N110" s="148" t="s">
        <v>52</v>
      </c>
      <c r="O110" s="145"/>
      <c r="P110" s="145"/>
    </row>
    <row r="111" spans="1:16" x14ac:dyDescent="0.25">
      <c r="A111" s="125">
        <v>110</v>
      </c>
      <c r="B111" s="133" t="s">
        <v>130</v>
      </c>
      <c r="C111" s="153">
        <v>40</v>
      </c>
      <c r="D111" s="153"/>
      <c r="E111" s="153"/>
      <c r="F111" s="153"/>
      <c r="G111" s="153"/>
      <c r="H111" s="153"/>
      <c r="I111" s="153"/>
      <c r="J111" s="153"/>
      <c r="K111" s="153"/>
      <c r="L111" s="153"/>
      <c r="M111" s="148">
        <f t="shared" si="3"/>
        <v>40</v>
      </c>
      <c r="N111" s="148" t="s">
        <v>52</v>
      </c>
      <c r="O111" s="145"/>
      <c r="P111" s="145"/>
    </row>
    <row r="112" spans="1:16" x14ac:dyDescent="0.25">
      <c r="A112" s="125">
        <v>111</v>
      </c>
      <c r="B112" s="133" t="s">
        <v>131</v>
      </c>
      <c r="C112" s="153">
        <v>240</v>
      </c>
      <c r="D112" s="153"/>
      <c r="E112" s="153"/>
      <c r="F112" s="153"/>
      <c r="G112" s="153"/>
      <c r="H112" s="153"/>
      <c r="I112" s="153"/>
      <c r="J112" s="153"/>
      <c r="K112" s="153"/>
      <c r="L112" s="153"/>
      <c r="M112" s="148">
        <f t="shared" si="3"/>
        <v>240</v>
      </c>
      <c r="N112" s="148" t="s">
        <v>52</v>
      </c>
      <c r="O112" s="145"/>
      <c r="P112" s="145"/>
    </row>
    <row r="113" spans="1:16" x14ac:dyDescent="0.25">
      <c r="A113" s="125">
        <v>112</v>
      </c>
      <c r="B113" s="133" t="s">
        <v>132</v>
      </c>
      <c r="C113" s="153">
        <v>60</v>
      </c>
      <c r="D113" s="153"/>
      <c r="E113" s="153"/>
      <c r="F113" s="153"/>
      <c r="G113" s="153"/>
      <c r="H113" s="153"/>
      <c r="I113" s="153"/>
      <c r="J113" s="153"/>
      <c r="K113" s="153"/>
      <c r="L113" s="153"/>
      <c r="M113" s="148">
        <f t="shared" si="3"/>
        <v>60</v>
      </c>
      <c r="N113" s="148" t="s">
        <v>52</v>
      </c>
      <c r="O113" s="145"/>
      <c r="P113" s="145"/>
    </row>
    <row r="114" spans="1:16" x14ac:dyDescent="0.25">
      <c r="A114" s="125">
        <v>113</v>
      </c>
      <c r="B114" s="134" t="s">
        <v>399</v>
      </c>
      <c r="C114" s="153">
        <v>50</v>
      </c>
      <c r="D114" s="153"/>
      <c r="E114" s="153"/>
      <c r="F114" s="153"/>
      <c r="G114" s="153"/>
      <c r="H114" s="153"/>
      <c r="I114" s="153"/>
      <c r="J114" s="153"/>
      <c r="K114" s="153"/>
      <c r="L114" s="153"/>
      <c r="M114" s="148">
        <f t="shared" si="3"/>
        <v>50</v>
      </c>
      <c r="N114" s="148" t="s">
        <v>52</v>
      </c>
      <c r="O114" s="145"/>
      <c r="P114" s="145"/>
    </row>
    <row r="115" spans="1:16" x14ac:dyDescent="0.25">
      <c r="A115" s="125">
        <v>114</v>
      </c>
      <c r="B115" s="133" t="s">
        <v>133</v>
      </c>
      <c r="C115" s="153">
        <v>150</v>
      </c>
      <c r="D115" s="153"/>
      <c r="E115" s="153"/>
      <c r="F115" s="153"/>
      <c r="G115" s="153"/>
      <c r="H115" s="153"/>
      <c r="I115" s="153"/>
      <c r="J115" s="153"/>
      <c r="K115" s="153"/>
      <c r="L115" s="153"/>
      <c r="M115" s="148">
        <f t="shared" si="3"/>
        <v>150</v>
      </c>
      <c r="N115" s="148" t="s">
        <v>52</v>
      </c>
      <c r="O115" s="145"/>
      <c r="P115" s="145"/>
    </row>
    <row r="116" spans="1:16" x14ac:dyDescent="0.25">
      <c r="A116" s="125">
        <v>115</v>
      </c>
      <c r="B116" s="133" t="s">
        <v>134</v>
      </c>
      <c r="C116" s="153">
        <v>240</v>
      </c>
      <c r="D116" s="153"/>
      <c r="E116" s="153"/>
      <c r="F116" s="153"/>
      <c r="G116" s="153"/>
      <c r="H116" s="153"/>
      <c r="I116" s="153"/>
      <c r="J116" s="153"/>
      <c r="K116" s="153"/>
      <c r="L116" s="153"/>
      <c r="M116" s="148">
        <f t="shared" si="3"/>
        <v>240</v>
      </c>
      <c r="N116" s="148" t="s">
        <v>52</v>
      </c>
      <c r="O116" s="145"/>
      <c r="P116" s="145"/>
    </row>
    <row r="117" spans="1:16" x14ac:dyDescent="0.25">
      <c r="A117" s="125">
        <v>116</v>
      </c>
      <c r="B117" s="133" t="s">
        <v>135</v>
      </c>
      <c r="C117" s="153">
        <v>30</v>
      </c>
      <c r="D117" s="153"/>
      <c r="E117" s="153"/>
      <c r="F117" s="153"/>
      <c r="G117" s="153"/>
      <c r="H117" s="153"/>
      <c r="I117" s="153"/>
      <c r="J117" s="153"/>
      <c r="K117" s="153"/>
      <c r="L117" s="153"/>
      <c r="M117" s="148">
        <f t="shared" si="3"/>
        <v>30</v>
      </c>
      <c r="N117" s="148" t="s">
        <v>52</v>
      </c>
      <c r="O117" s="145"/>
      <c r="P117" s="145"/>
    </row>
    <row r="118" spans="1:16" x14ac:dyDescent="0.25">
      <c r="A118" s="125">
        <v>117</v>
      </c>
      <c r="B118" s="134" t="s">
        <v>136</v>
      </c>
      <c r="C118" s="153">
        <v>60</v>
      </c>
      <c r="D118" s="153"/>
      <c r="E118" s="153"/>
      <c r="F118" s="153"/>
      <c r="G118" s="153"/>
      <c r="H118" s="153"/>
      <c r="I118" s="153"/>
      <c r="J118" s="153"/>
      <c r="K118" s="153"/>
      <c r="L118" s="153"/>
      <c r="M118" s="148">
        <f t="shared" si="3"/>
        <v>60</v>
      </c>
      <c r="N118" s="148" t="s">
        <v>52</v>
      </c>
      <c r="O118" s="145"/>
      <c r="P118" s="145"/>
    </row>
    <row r="119" spans="1:16" x14ac:dyDescent="0.25">
      <c r="A119" s="125">
        <v>118</v>
      </c>
      <c r="B119" s="133" t="s">
        <v>137</v>
      </c>
      <c r="C119" s="153">
        <v>5</v>
      </c>
      <c r="D119" s="153"/>
      <c r="E119" s="153"/>
      <c r="F119" s="153"/>
      <c r="G119" s="153"/>
      <c r="H119" s="153"/>
      <c r="I119" s="153"/>
      <c r="J119" s="153"/>
      <c r="K119" s="153"/>
      <c r="L119" s="153"/>
      <c r="M119" s="148">
        <f t="shared" si="3"/>
        <v>5</v>
      </c>
      <c r="N119" s="148" t="s">
        <v>52</v>
      </c>
      <c r="O119" s="145"/>
      <c r="P119" s="145"/>
    </row>
    <row r="120" spans="1:16" x14ac:dyDescent="0.25">
      <c r="A120" s="125">
        <v>119</v>
      </c>
      <c r="B120" s="133" t="s">
        <v>138</v>
      </c>
      <c r="C120" s="153">
        <v>110</v>
      </c>
      <c r="D120" s="153"/>
      <c r="E120" s="153"/>
      <c r="F120" s="153"/>
      <c r="G120" s="153"/>
      <c r="H120" s="153"/>
      <c r="I120" s="153"/>
      <c r="J120" s="153"/>
      <c r="K120" s="153"/>
      <c r="L120" s="153"/>
      <c r="M120" s="148">
        <f t="shared" si="3"/>
        <v>110</v>
      </c>
      <c r="N120" s="148" t="s">
        <v>52</v>
      </c>
      <c r="O120" s="145"/>
      <c r="P120" s="145"/>
    </row>
    <row r="121" spans="1:16" x14ac:dyDescent="0.25">
      <c r="A121" s="125">
        <v>120</v>
      </c>
      <c r="B121" s="133" t="s">
        <v>139</v>
      </c>
      <c r="C121" s="153">
        <v>280</v>
      </c>
      <c r="D121" s="153"/>
      <c r="E121" s="153"/>
      <c r="F121" s="153"/>
      <c r="G121" s="153"/>
      <c r="H121" s="153"/>
      <c r="I121" s="153"/>
      <c r="J121" s="153"/>
      <c r="K121" s="153"/>
      <c r="L121" s="153"/>
      <c r="M121" s="148">
        <f t="shared" si="3"/>
        <v>280</v>
      </c>
      <c r="N121" s="148" t="s">
        <v>52</v>
      </c>
      <c r="O121" s="145"/>
      <c r="P121" s="145"/>
    </row>
    <row r="122" spans="1:16" x14ac:dyDescent="0.25">
      <c r="A122" s="125">
        <v>121</v>
      </c>
      <c r="B122" s="133" t="s">
        <v>140</v>
      </c>
      <c r="C122" s="153">
        <v>150</v>
      </c>
      <c r="D122" s="153"/>
      <c r="E122" s="153"/>
      <c r="F122" s="153"/>
      <c r="G122" s="153"/>
      <c r="H122" s="153"/>
      <c r="I122" s="153"/>
      <c r="J122" s="153"/>
      <c r="K122" s="153"/>
      <c r="L122" s="153"/>
      <c r="M122" s="148">
        <f t="shared" si="3"/>
        <v>150</v>
      </c>
      <c r="N122" s="148" t="s">
        <v>52</v>
      </c>
      <c r="O122" s="145"/>
      <c r="P122" s="145"/>
    </row>
    <row r="123" spans="1:16" x14ac:dyDescent="0.25">
      <c r="A123" s="125">
        <v>122</v>
      </c>
      <c r="B123" s="133" t="s">
        <v>141</v>
      </c>
      <c r="C123" s="153">
        <v>240</v>
      </c>
      <c r="D123" s="153"/>
      <c r="E123" s="153"/>
      <c r="F123" s="153"/>
      <c r="G123" s="153"/>
      <c r="H123" s="153"/>
      <c r="I123" s="153"/>
      <c r="J123" s="153"/>
      <c r="K123" s="153"/>
      <c r="L123" s="153"/>
      <c r="M123" s="148">
        <f t="shared" si="3"/>
        <v>240</v>
      </c>
      <c r="N123" s="148" t="s">
        <v>52</v>
      </c>
      <c r="O123" s="145"/>
      <c r="P123" s="145"/>
    </row>
    <row r="124" spans="1:16" x14ac:dyDescent="0.25">
      <c r="A124" s="125">
        <v>123</v>
      </c>
      <c r="B124" s="134" t="s">
        <v>142</v>
      </c>
      <c r="C124" s="153">
        <v>60</v>
      </c>
      <c r="D124" s="153"/>
      <c r="E124" s="153"/>
      <c r="F124" s="153"/>
      <c r="G124" s="153"/>
      <c r="H124" s="153"/>
      <c r="I124" s="153"/>
      <c r="J124" s="153"/>
      <c r="K124" s="153"/>
      <c r="L124" s="153"/>
      <c r="M124" s="148">
        <f t="shared" si="3"/>
        <v>60</v>
      </c>
      <c r="N124" s="148" t="s">
        <v>52</v>
      </c>
      <c r="O124" s="145"/>
      <c r="P124" s="145"/>
    </row>
    <row r="125" spans="1:16" x14ac:dyDescent="0.25">
      <c r="A125" s="125">
        <v>124</v>
      </c>
      <c r="B125" s="133" t="s">
        <v>143</v>
      </c>
      <c r="C125" s="153">
        <v>80</v>
      </c>
      <c r="D125" s="153"/>
      <c r="E125" s="153"/>
      <c r="F125" s="153"/>
      <c r="G125" s="153"/>
      <c r="H125" s="153"/>
      <c r="I125" s="153"/>
      <c r="J125" s="153"/>
      <c r="K125" s="153"/>
      <c r="L125" s="153"/>
      <c r="M125" s="148">
        <f t="shared" si="3"/>
        <v>80</v>
      </c>
      <c r="N125" s="148" t="s">
        <v>52</v>
      </c>
      <c r="O125" s="145"/>
      <c r="P125" s="145"/>
    </row>
    <row r="126" spans="1:16" x14ac:dyDescent="0.25">
      <c r="A126" s="125">
        <v>125</v>
      </c>
      <c r="B126" s="133" t="s">
        <v>144</v>
      </c>
      <c r="C126" s="153">
        <v>1</v>
      </c>
      <c r="D126" s="153"/>
      <c r="E126" s="153"/>
      <c r="F126" s="153"/>
      <c r="G126" s="153"/>
      <c r="H126" s="153"/>
      <c r="I126" s="153"/>
      <c r="J126" s="153"/>
      <c r="K126" s="153"/>
      <c r="L126" s="153">
        <v>2</v>
      </c>
      <c r="M126" s="148">
        <f t="shared" si="3"/>
        <v>3</v>
      </c>
      <c r="N126" s="148" t="s">
        <v>7</v>
      </c>
      <c r="O126" s="145"/>
      <c r="P126" s="145"/>
    </row>
    <row r="127" spans="1:16" x14ac:dyDescent="0.25">
      <c r="A127" s="125">
        <v>126</v>
      </c>
      <c r="B127" s="134" t="s">
        <v>145</v>
      </c>
      <c r="C127" s="153">
        <v>1</v>
      </c>
      <c r="D127" s="153"/>
      <c r="E127" s="153"/>
      <c r="F127" s="153"/>
      <c r="G127" s="153"/>
      <c r="H127" s="153"/>
      <c r="I127" s="153"/>
      <c r="J127" s="153"/>
      <c r="K127" s="153"/>
      <c r="L127" s="153"/>
      <c r="M127" s="148">
        <f t="shared" si="3"/>
        <v>1</v>
      </c>
      <c r="N127" s="148" t="s">
        <v>7</v>
      </c>
      <c r="O127" s="147"/>
      <c r="P127" s="145"/>
    </row>
    <row r="128" spans="1:16" x14ac:dyDescent="0.25">
      <c r="A128" s="125">
        <v>127</v>
      </c>
      <c r="B128" s="142" t="s">
        <v>146</v>
      </c>
      <c r="C128" s="153"/>
      <c r="D128" s="153">
        <v>30</v>
      </c>
      <c r="E128" s="153"/>
      <c r="F128" s="153"/>
      <c r="G128" s="153"/>
      <c r="H128" s="153"/>
      <c r="I128" s="153"/>
      <c r="J128" s="153"/>
      <c r="K128" s="153"/>
      <c r="L128" s="153"/>
      <c r="M128" s="148">
        <f t="shared" si="3"/>
        <v>30</v>
      </c>
      <c r="N128" s="148" t="s">
        <v>52</v>
      </c>
      <c r="O128" s="147"/>
      <c r="P128" s="145"/>
    </row>
    <row r="129" spans="1:16" x14ac:dyDescent="0.25">
      <c r="A129" s="125">
        <v>128</v>
      </c>
      <c r="B129" s="142" t="s">
        <v>147</v>
      </c>
      <c r="C129" s="153"/>
      <c r="D129" s="153"/>
      <c r="E129" s="153"/>
      <c r="F129" s="153">
        <v>20</v>
      </c>
      <c r="G129" s="153"/>
      <c r="H129" s="153"/>
      <c r="I129" s="153"/>
      <c r="J129" s="153"/>
      <c r="K129" s="153"/>
      <c r="L129" s="153"/>
      <c r="M129" s="148">
        <f t="shared" si="3"/>
        <v>20</v>
      </c>
      <c r="N129" s="148" t="s">
        <v>52</v>
      </c>
      <c r="O129" s="147"/>
      <c r="P129" s="145"/>
    </row>
    <row r="130" spans="1:16" x14ac:dyDescent="0.25">
      <c r="A130" s="125">
        <v>129</v>
      </c>
      <c r="B130" s="142" t="s">
        <v>148</v>
      </c>
      <c r="C130" s="153"/>
      <c r="D130" s="153"/>
      <c r="E130" s="153">
        <v>50</v>
      </c>
      <c r="F130" s="153">
        <v>70</v>
      </c>
      <c r="G130" s="153">
        <v>10</v>
      </c>
      <c r="H130" s="153"/>
      <c r="I130" s="153"/>
      <c r="J130" s="153"/>
      <c r="K130" s="153"/>
      <c r="L130" s="153"/>
      <c r="M130" s="148">
        <f t="shared" si="3"/>
        <v>130</v>
      </c>
      <c r="N130" s="148" t="s">
        <v>52</v>
      </c>
      <c r="O130" s="147"/>
      <c r="P130" s="145"/>
    </row>
    <row r="131" spans="1:16" x14ac:dyDescent="0.25">
      <c r="A131" s="125">
        <v>130</v>
      </c>
      <c r="B131" s="142" t="s">
        <v>400</v>
      </c>
      <c r="C131" s="153"/>
      <c r="D131" s="153"/>
      <c r="E131" s="153">
        <v>10</v>
      </c>
      <c r="F131" s="153"/>
      <c r="G131" s="153"/>
      <c r="H131" s="153"/>
      <c r="I131" s="153"/>
      <c r="J131" s="153"/>
      <c r="K131" s="153"/>
      <c r="L131" s="153"/>
      <c r="M131" s="148">
        <f t="shared" si="3"/>
        <v>10</v>
      </c>
      <c r="N131" s="148" t="s">
        <v>52</v>
      </c>
      <c r="O131" s="147"/>
      <c r="P131" s="145"/>
    </row>
    <row r="132" spans="1:16" x14ac:dyDescent="0.25">
      <c r="A132" s="125">
        <v>131</v>
      </c>
      <c r="B132" s="142" t="s">
        <v>149</v>
      </c>
      <c r="C132" s="153"/>
      <c r="D132" s="153">
        <v>30</v>
      </c>
      <c r="E132" s="153">
        <v>70</v>
      </c>
      <c r="F132" s="153">
        <v>130</v>
      </c>
      <c r="G132" s="153">
        <v>30</v>
      </c>
      <c r="H132" s="153"/>
      <c r="I132" s="153"/>
      <c r="J132" s="153"/>
      <c r="K132" s="153"/>
      <c r="L132" s="153"/>
      <c r="M132" s="148">
        <f t="shared" si="3"/>
        <v>260</v>
      </c>
      <c r="N132" s="148" t="s">
        <v>52</v>
      </c>
      <c r="O132" s="147"/>
      <c r="P132" s="145"/>
    </row>
    <row r="133" spans="1:16" x14ac:dyDescent="0.25">
      <c r="A133" s="125">
        <v>132</v>
      </c>
      <c r="B133" s="142" t="s">
        <v>150</v>
      </c>
      <c r="C133" s="153"/>
      <c r="D133" s="153">
        <v>150</v>
      </c>
      <c r="E133" s="153">
        <v>140</v>
      </c>
      <c r="F133" s="153">
        <v>200</v>
      </c>
      <c r="G133" s="153">
        <v>60</v>
      </c>
      <c r="H133" s="153"/>
      <c r="I133" s="153"/>
      <c r="J133" s="153"/>
      <c r="K133" s="153"/>
      <c r="L133" s="153"/>
      <c r="M133" s="148">
        <f t="shared" si="3"/>
        <v>550</v>
      </c>
      <c r="N133" s="148" t="s">
        <v>52</v>
      </c>
      <c r="O133" s="147"/>
      <c r="P133" s="145"/>
    </row>
    <row r="134" spans="1:16" x14ac:dyDescent="0.25">
      <c r="A134" s="125">
        <v>133</v>
      </c>
      <c r="B134" s="142" t="s">
        <v>401</v>
      </c>
      <c r="C134" s="153"/>
      <c r="D134" s="153"/>
      <c r="E134" s="153">
        <v>40</v>
      </c>
      <c r="F134" s="153">
        <v>15</v>
      </c>
      <c r="G134" s="153">
        <v>5</v>
      </c>
      <c r="H134" s="153"/>
      <c r="I134" s="153"/>
      <c r="J134" s="153"/>
      <c r="K134" s="153"/>
      <c r="L134" s="153"/>
      <c r="M134" s="148">
        <f t="shared" si="3"/>
        <v>60</v>
      </c>
      <c r="N134" s="148" t="s">
        <v>52</v>
      </c>
      <c r="O134" s="147"/>
      <c r="P134" s="145"/>
    </row>
    <row r="135" spans="1:16" ht="15.75" x14ac:dyDescent="0.25">
      <c r="A135" s="129"/>
      <c r="B135" s="137" t="s">
        <v>37</v>
      </c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9"/>
      <c r="P135" s="140">
        <v>2688389.7300000009</v>
      </c>
    </row>
    <row r="137" spans="1:16" ht="15" customHeight="1" x14ac:dyDescent="0.25">
      <c r="A137" s="195" t="s">
        <v>403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</row>
    <row r="138" spans="1:16" x14ac:dyDescent="0.2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</row>
    <row r="139" spans="1:16" x14ac:dyDescent="0.2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</row>
    <row r="140" spans="1:16" x14ac:dyDescent="0.25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</row>
    <row r="141" spans="1:16" ht="15" customHeight="1" x14ac:dyDescent="0.25">
      <c r="M141" s="144"/>
      <c r="N141" s="144"/>
      <c r="O141" s="144"/>
    </row>
    <row r="142" spans="1:16" ht="15" customHeight="1" x14ac:dyDescent="0.25"/>
    <row r="143" spans="1:16" ht="15" customHeight="1" x14ac:dyDescent="0.25"/>
    <row r="144" spans="1:16" ht="15" customHeight="1" x14ac:dyDescent="0.25">
      <c r="I144" s="162"/>
      <c r="L144" s="194"/>
      <c r="M144" s="194"/>
      <c r="N144" s="194"/>
      <c r="O144" s="194"/>
    </row>
    <row r="145" spans="9:15" ht="15" customHeight="1" x14ac:dyDescent="0.25">
      <c r="I145" s="162"/>
      <c r="L145" s="194"/>
      <c r="M145" s="194"/>
      <c r="N145" s="194"/>
      <c r="O145" s="194"/>
    </row>
    <row r="146" spans="9:15" x14ac:dyDescent="0.25">
      <c r="I146" s="162"/>
    </row>
  </sheetData>
  <mergeCells count="2">
    <mergeCell ref="L144:O145"/>
    <mergeCell ref="A137:P14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3" fitToHeight="0" orientation="landscape" r:id="rId1"/>
  <headerFooter>
    <oddHeader>&amp;C&amp;16BİLGİ TEKNOLOJİLERİ HABERLEŞME &amp;18KURUMU MERKEZ BİNASI ELEKTRİK KEŞFİ</oddHeader>
    <oddFooter>&amp;R&amp;P - &amp;N</oddFooter>
  </headerFooter>
  <rowBreaks count="3" manualBreakCount="3">
    <brk id="42" max="16383" man="1"/>
    <brk id="85" max="16383" man="1"/>
    <brk id="1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workbookViewId="0">
      <selection activeCell="E44" sqref="E44"/>
    </sheetView>
  </sheetViews>
  <sheetFormatPr defaultRowHeight="15" x14ac:dyDescent="0.25"/>
  <cols>
    <col min="1" max="1" width="14.85546875" style="9" customWidth="1"/>
    <col min="2" max="2" width="39.42578125" style="9" customWidth="1"/>
    <col min="3" max="3" width="9.28515625" style="9" customWidth="1"/>
    <col min="4" max="4" width="11.140625" style="9" customWidth="1"/>
    <col min="5" max="5" width="14.42578125" style="9" bestFit="1" customWidth="1"/>
    <col min="6" max="16384" width="9.140625" style="9"/>
  </cols>
  <sheetData>
    <row r="1" spans="1:6" x14ac:dyDescent="0.25">
      <c r="A1" s="53" t="s">
        <v>279</v>
      </c>
      <c r="B1" s="28"/>
      <c r="C1" s="28"/>
      <c r="D1" s="28"/>
      <c r="E1" s="28"/>
      <c r="F1" s="28"/>
    </row>
    <row r="2" spans="1:6" x14ac:dyDescent="0.25">
      <c r="A2" s="53" t="s">
        <v>359</v>
      </c>
      <c r="B2" s="28"/>
      <c r="C2" s="28"/>
      <c r="D2" s="28"/>
      <c r="E2" s="28"/>
      <c r="F2" s="28"/>
    </row>
    <row r="3" spans="1:6" ht="15.75" x14ac:dyDescent="0.25">
      <c r="A3" s="51" t="s">
        <v>278</v>
      </c>
      <c r="B3" s="52">
        <v>43546</v>
      </c>
      <c r="C3" s="28"/>
      <c r="D3" s="28"/>
      <c r="E3" s="28"/>
      <c r="F3" s="28"/>
    </row>
    <row r="4" spans="1:6" ht="15.75" x14ac:dyDescent="0.25">
      <c r="A4" s="51" t="s">
        <v>277</v>
      </c>
      <c r="B4" s="50">
        <f>E33</f>
        <v>2901100</v>
      </c>
      <c r="C4" s="28"/>
      <c r="D4" s="28"/>
      <c r="E4" s="28"/>
      <c r="F4" s="28"/>
    </row>
    <row r="5" spans="1:6" ht="15.75" x14ac:dyDescent="0.25">
      <c r="A5" s="49" t="s">
        <v>276</v>
      </c>
      <c r="B5" s="49" t="s">
        <v>275</v>
      </c>
      <c r="C5" s="49" t="s">
        <v>274</v>
      </c>
      <c r="D5" s="49" t="s">
        <v>273</v>
      </c>
      <c r="E5" s="49" t="s">
        <v>272</v>
      </c>
      <c r="F5" s="28"/>
    </row>
    <row r="6" spans="1:6" x14ac:dyDescent="0.25">
      <c r="A6" s="48" t="s">
        <v>271</v>
      </c>
      <c r="B6" s="48" t="s">
        <v>270</v>
      </c>
      <c r="C6" s="47">
        <v>1</v>
      </c>
      <c r="D6" s="33"/>
      <c r="E6" s="46"/>
      <c r="F6" s="28"/>
    </row>
    <row r="7" spans="1:6" x14ac:dyDescent="0.25">
      <c r="A7" s="45"/>
      <c r="B7" s="45" t="s">
        <v>360</v>
      </c>
      <c r="C7" s="44"/>
      <c r="D7" s="36"/>
      <c r="E7" s="155"/>
      <c r="F7" s="28"/>
    </row>
    <row r="8" spans="1:6" x14ac:dyDescent="0.25">
      <c r="A8" s="45"/>
      <c r="B8" s="45" t="s">
        <v>267</v>
      </c>
      <c r="C8" s="44"/>
      <c r="D8" s="36"/>
      <c r="E8" s="155"/>
      <c r="F8" s="28"/>
    </row>
    <row r="9" spans="1:6" x14ac:dyDescent="0.25">
      <c r="A9" s="43"/>
      <c r="B9" s="43" t="s">
        <v>361</v>
      </c>
      <c r="C9" s="42"/>
      <c r="D9" s="38"/>
      <c r="E9" s="156"/>
      <c r="F9" s="28"/>
    </row>
    <row r="10" spans="1:6" x14ac:dyDescent="0.25">
      <c r="A10" s="48" t="s">
        <v>269</v>
      </c>
      <c r="B10" s="48" t="s">
        <v>268</v>
      </c>
      <c r="C10" s="47">
        <v>1</v>
      </c>
      <c r="D10" s="33"/>
      <c r="E10" s="46"/>
      <c r="F10" s="28"/>
    </row>
    <row r="11" spans="1:6" x14ac:dyDescent="0.25">
      <c r="A11" s="45"/>
      <c r="B11" s="45" t="s">
        <v>362</v>
      </c>
      <c r="C11" s="44"/>
      <c r="D11" s="36"/>
      <c r="E11" s="157"/>
      <c r="F11" s="28"/>
    </row>
    <row r="12" spans="1:6" x14ac:dyDescent="0.25">
      <c r="A12" s="45"/>
      <c r="B12" s="45" t="s">
        <v>267</v>
      </c>
      <c r="C12" s="44"/>
      <c r="D12" s="36"/>
      <c r="E12" s="157"/>
      <c r="F12" s="28"/>
    </row>
    <row r="13" spans="1:6" x14ac:dyDescent="0.25">
      <c r="A13" s="43"/>
      <c r="B13" s="43" t="s">
        <v>363</v>
      </c>
      <c r="C13" s="42"/>
      <c r="D13" s="38"/>
      <c r="E13" s="158"/>
      <c r="F13" s="28"/>
    </row>
    <row r="14" spans="1:6" x14ac:dyDescent="0.25">
      <c r="A14" s="35" t="s">
        <v>266</v>
      </c>
      <c r="B14" s="35" t="s">
        <v>265</v>
      </c>
      <c r="C14" s="34">
        <v>4</v>
      </c>
      <c r="D14" s="33"/>
      <c r="E14" s="46"/>
      <c r="F14" s="28"/>
    </row>
    <row r="15" spans="1:6" x14ac:dyDescent="0.25">
      <c r="A15" s="39"/>
      <c r="B15" s="39"/>
      <c r="C15" s="37"/>
      <c r="D15" s="38"/>
      <c r="E15" s="158"/>
      <c r="F15" s="28"/>
    </row>
    <row r="16" spans="1:6" x14ac:dyDescent="0.25">
      <c r="A16" s="35" t="s">
        <v>264</v>
      </c>
      <c r="B16" s="35" t="s">
        <v>263</v>
      </c>
      <c r="C16" s="34">
        <v>6</v>
      </c>
      <c r="D16" s="33"/>
      <c r="E16" s="46"/>
      <c r="F16" s="28"/>
    </row>
    <row r="17" spans="1:6" x14ac:dyDescent="0.25">
      <c r="A17" s="39"/>
      <c r="B17" s="39" t="s">
        <v>262</v>
      </c>
      <c r="C17" s="37"/>
      <c r="D17" s="38"/>
      <c r="E17" s="158"/>
      <c r="F17" s="28"/>
    </row>
    <row r="18" spans="1:6" x14ac:dyDescent="0.25">
      <c r="A18" s="35" t="s">
        <v>261</v>
      </c>
      <c r="B18" s="35" t="s">
        <v>259</v>
      </c>
      <c r="C18" s="34">
        <v>4</v>
      </c>
      <c r="D18" s="41"/>
      <c r="E18" s="46"/>
      <c r="F18" s="28"/>
    </row>
    <row r="19" spans="1:6" x14ac:dyDescent="0.25">
      <c r="A19" s="39"/>
      <c r="B19" s="39"/>
      <c r="C19" s="37"/>
      <c r="D19" s="40"/>
      <c r="E19" s="158"/>
      <c r="F19" s="28"/>
    </row>
    <row r="20" spans="1:6" x14ac:dyDescent="0.25">
      <c r="A20" s="35" t="s">
        <v>260</v>
      </c>
      <c r="B20" s="35" t="s">
        <v>257</v>
      </c>
      <c r="C20" s="34">
        <v>1</v>
      </c>
      <c r="D20" s="41"/>
      <c r="E20" s="46"/>
      <c r="F20" s="28"/>
    </row>
    <row r="21" spans="1:6" x14ac:dyDescent="0.25">
      <c r="A21" s="39"/>
      <c r="B21" s="39"/>
      <c r="C21" s="37"/>
      <c r="D21" s="40"/>
      <c r="E21" s="158"/>
      <c r="F21" s="28"/>
    </row>
    <row r="22" spans="1:6" x14ac:dyDescent="0.25">
      <c r="A22" s="35" t="s">
        <v>258</v>
      </c>
      <c r="B22" s="29" t="s">
        <v>255</v>
      </c>
      <c r="C22" s="34">
        <v>90</v>
      </c>
      <c r="D22" s="33"/>
      <c r="E22" s="46"/>
      <c r="F22" s="28"/>
    </row>
    <row r="23" spans="1:6" x14ac:dyDescent="0.25">
      <c r="A23" s="35" t="s">
        <v>256</v>
      </c>
      <c r="B23" s="29" t="s">
        <v>253</v>
      </c>
      <c r="C23" s="34">
        <v>3</v>
      </c>
      <c r="D23" s="33"/>
      <c r="E23" s="46"/>
      <c r="F23" s="28"/>
    </row>
    <row r="24" spans="1:6" x14ac:dyDescent="0.25">
      <c r="A24" s="29" t="s">
        <v>254</v>
      </c>
      <c r="B24" s="29" t="s">
        <v>251</v>
      </c>
      <c r="C24" s="32">
        <v>1</v>
      </c>
      <c r="D24" s="31"/>
      <c r="E24" s="46"/>
      <c r="F24" s="28"/>
    </row>
    <row r="25" spans="1:6" x14ac:dyDescent="0.25">
      <c r="A25" s="35" t="s">
        <v>252</v>
      </c>
      <c r="B25" s="35" t="s">
        <v>249</v>
      </c>
      <c r="C25" s="34">
        <v>4</v>
      </c>
      <c r="D25" s="33"/>
      <c r="E25" s="46"/>
      <c r="F25" s="28"/>
    </row>
    <row r="26" spans="1:6" x14ac:dyDescent="0.25">
      <c r="A26" s="35" t="s">
        <v>250</v>
      </c>
      <c r="B26" s="35" t="s">
        <v>247</v>
      </c>
      <c r="C26" s="34">
        <v>52</v>
      </c>
      <c r="D26" s="33"/>
      <c r="E26" s="46"/>
      <c r="F26" s="28"/>
    </row>
    <row r="27" spans="1:6" x14ac:dyDescent="0.25">
      <c r="A27" s="35" t="s">
        <v>248</v>
      </c>
      <c r="B27" s="35" t="s">
        <v>364</v>
      </c>
      <c r="C27" s="34">
        <v>5</v>
      </c>
      <c r="D27" s="33"/>
      <c r="E27" s="46"/>
      <c r="F27" s="28"/>
    </row>
    <row r="28" spans="1:6" x14ac:dyDescent="0.25">
      <c r="A28" s="29" t="s">
        <v>246</v>
      </c>
      <c r="B28" s="29" t="s">
        <v>244</v>
      </c>
      <c r="C28" s="32">
        <v>1</v>
      </c>
      <c r="D28" s="31"/>
      <c r="E28" s="46"/>
      <c r="F28" s="28"/>
    </row>
    <row r="29" spans="1:6" x14ac:dyDescent="0.25">
      <c r="A29" s="35" t="s">
        <v>245</v>
      </c>
      <c r="B29" s="35" t="s">
        <v>242</v>
      </c>
      <c r="C29" s="34">
        <v>2</v>
      </c>
      <c r="D29" s="33"/>
      <c r="E29" s="46"/>
      <c r="F29" s="28"/>
    </row>
    <row r="30" spans="1:6" x14ac:dyDescent="0.25">
      <c r="A30" s="29" t="s">
        <v>243</v>
      </c>
      <c r="B30" s="29" t="s">
        <v>365</v>
      </c>
      <c r="C30" s="32">
        <v>11</v>
      </c>
      <c r="D30" s="31"/>
      <c r="E30" s="46"/>
      <c r="F30" s="28"/>
    </row>
    <row r="31" spans="1:6" x14ac:dyDescent="0.25">
      <c r="A31" s="29" t="s">
        <v>241</v>
      </c>
      <c r="B31" s="29" t="s">
        <v>239</v>
      </c>
      <c r="C31" s="32">
        <v>1</v>
      </c>
      <c r="D31" s="31"/>
      <c r="E31" s="46"/>
      <c r="F31" s="28"/>
    </row>
    <row r="32" spans="1:6" x14ac:dyDescent="0.25">
      <c r="A32" s="54" t="s">
        <v>240</v>
      </c>
      <c r="B32" s="54" t="s">
        <v>366</v>
      </c>
      <c r="C32" s="32">
        <v>4</v>
      </c>
      <c r="D32" s="31"/>
      <c r="E32" s="27"/>
      <c r="F32" s="28"/>
    </row>
    <row r="33" spans="2:5" ht="15.75" x14ac:dyDescent="0.25">
      <c r="C33" s="196" t="s">
        <v>23</v>
      </c>
      <c r="D33" s="196"/>
      <c r="E33" s="30">
        <v>2901100</v>
      </c>
    </row>
    <row r="36" spans="2:5" x14ac:dyDescent="0.25">
      <c r="B36" s="53"/>
      <c r="C36" s="53"/>
    </row>
    <row r="37" spans="2:5" x14ac:dyDescent="0.25">
      <c r="B37" s="53"/>
      <c r="C37" s="53"/>
    </row>
    <row r="38" spans="2:5" x14ac:dyDescent="0.25">
      <c r="B38" s="53"/>
      <c r="C38" s="53"/>
    </row>
  </sheetData>
  <mergeCells count="1">
    <mergeCell ref="C33:D33"/>
  </mergeCells>
  <pageMargins left="0.7" right="0.7" top="0.75" bottom="0.75" header="0.3" footer="0.3"/>
  <pageSetup paperSize="9" scale="98" orientation="portrait" r:id="rId1"/>
  <headerFooter>
    <oddFooter>&amp;R&amp;P -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5E536D36E3B742B3898DB9FDD614D0" ma:contentTypeVersion="1" ma:contentTypeDescription="Create a new document." ma:contentTypeScope="" ma:versionID="f5311e78c205c2548e2445a7dfa0083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848a2ba6c071ade3fbb4801192a22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2BD9EE-1ECB-4ABF-BA8A-3AB96D4D70C8}"/>
</file>

<file path=customXml/itemProps2.xml><?xml version="1.0" encoding="utf-8"?>
<ds:datastoreItem xmlns:ds="http://schemas.openxmlformats.org/officeDocument/2006/customXml" ds:itemID="{15C99314-6D7F-42ED-8FBC-7F2C9F3F041B}"/>
</file>

<file path=customXml/itemProps3.xml><?xml version="1.0" encoding="utf-8"?>
<ds:datastoreItem xmlns:ds="http://schemas.openxmlformats.org/officeDocument/2006/customXml" ds:itemID="{5233C7FA-0D13-478B-BC2C-57CFCD20D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Keşif Özeti</vt:lpstr>
      <vt:lpstr>Statik</vt:lpstr>
      <vt:lpstr>Mimari</vt:lpstr>
      <vt:lpstr>Elektrik</vt:lpstr>
      <vt:lpstr>Mekanik</vt:lpstr>
      <vt:lpstr>Statik!Print_Area</vt:lpstr>
      <vt:lpstr>Elektrik!Print_Titles</vt:lpstr>
      <vt:lpstr>Mimari!Print_Titles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sekreter</dc:creator>
  <cp:lastModifiedBy>Berk Tuncalı</cp:lastModifiedBy>
  <cp:lastPrinted>2019-05-13T06:06:04Z</cp:lastPrinted>
  <dcterms:created xsi:type="dcterms:W3CDTF">2016-05-14T08:42:55Z</dcterms:created>
  <dcterms:modified xsi:type="dcterms:W3CDTF">2019-09-03T10:59:17Z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0x010100445E536D36E3B742B3898DB9FDD614D0</vt:lpwstr>
  </property>
</Properties>
</file>